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4002e94fd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 Planning" sheetId="1" r:id="Ra8bf7d529c464e96"/>
    <x:sheet xmlns:r="http://schemas.openxmlformats.org/officeDocument/2006/relationships" name="DE Plan" sheetId="2" r:id="R396bfb8c3d6847f6"/>
    <x:sheet xmlns:r="http://schemas.openxmlformats.org/officeDocument/2006/relationships" name="EN Schedule" sheetId="3" r:id="R252d3429224f4b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&quot; h&quot;"/>
    <x:numFmt numFmtId="202" formatCode="yyyy-mm-dd hh:mm"/>
  </x:numFmts>
  <x:fonts count="9">
    <x:font>
      <x:sz val="11"/>
      <x:name val="Carlito"/>
    </x:font>
    <x:font>
      <x:b/>
      <x:sz val="20"/>
      <x:color rgb="FFFFFFFF"/>
      <x:name val="Carlito"/>
    </x:font>
    <x:font>
      <x:sz val="11"/>
      <x:color rgb="FFFFFFFF"/>
      <x:name val="Carlito"/>
    </x:font>
    <x:font>
      <x:i/>
      <x:sz val="9"/>
      <x:color rgb="FF17372F"/>
      <x:name val="Carlito"/>
    </x:font>
    <x:font>
      <x:b/>
      <x:sz val="11"/>
      <x:color rgb="FF17372F"/>
      <x:name val="Carlito"/>
    </x:font>
    <x:font>
      <x:b/>
      <x:sz val="11"/>
      <x:color rgb="FF1F5A45"/>
      <x:name val="Carlito"/>
    </x:font>
    <x:font>
      <x:b/>
      <x:sz val="9"/>
      <x:color rgb="FFFFFFFF"/>
      <x:name val="Carlito"/>
    </x:font>
    <x:font>
      <x:b/>
      <x:sz val="14"/>
      <x:color rgb="FFFFFFFF"/>
      <x:name val="Carlito"/>
    </x:font>
    <x:font>
      <x:sz val="9"/>
      <x:color rgb="FF63736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72F"/>
      </x:patternFill>
    </x:fill>
    <x:fill>
      <x:patternFill patternType="solid">
        <x:fgColor rgb="FF1F5A45"/>
      </x:patternFill>
    </x:fill>
    <x:fill>
      <x:patternFill patternType="solid">
        <x:fgColor rgb="FFDDEBE1"/>
      </x:patternFill>
    </x:fill>
    <x:fill>
      <x:patternFill patternType="solid">
        <x:fgColor rgb="FFF7F5EF"/>
      </x:patternFill>
    </x:fill>
    <x:fill>
      <x:patternFill patternType="solid">
        <x:fgColor rgb="FFEAF3FF"/>
      </x:patternFill>
    </x:fill>
    <x:fill>
      <x:patternFill patternType="solid">
        <x:fgColor rgb="FFFFFFFF"/>
      </x:patternFill>
    </x:fill>
  </x:fills>
  <x:borders count="9">
    <x:border/>
    <x:border>
      <x:left style="thin">
        <x:color rgb="FFD8DED9"/>
      </x:left>
      <x:right style="thin">
        <x:color rgb="FFD8DED9"/>
      </x:right>
      <x:top style="thin">
        <x:color rgb="FFD8DED9"/>
      </x:top>
      <x:bottom style="thin">
        <x:color rgb="FFD8DE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6A855"/>
      </x:left>
      <x:top style="thin">
        <x:color rgb="FFD6A855"/>
      </x:top>
    </x:border>
    <x:border>
      <x:top style="thin">
        <x:color rgb="FFD6A855"/>
      </x:top>
    </x:border>
    <x:border>
      <x:right style="thin">
        <x:color rgb="FFD6A855"/>
      </x:right>
      <x:top style="thin">
        <x:color rgb="FFD6A855"/>
      </x:top>
    </x:border>
    <x:border>
      <x:left style="thin">
        <x:color rgb="FFD6A855"/>
      </x:left>
      <x:bottom style="thin">
        <x:color rgb="FFD6A855"/>
      </x:bottom>
    </x:border>
    <x:border>
      <x:bottom style="thin">
        <x:color rgb="FFD6A855"/>
      </x:bottom>
    </x:border>
    <x:border>
      <x:right style="thin">
        <x:color rgb="FFD6A855"/>
      </x:right>
      <x:bottom style="thin">
        <x:color rgb="FFD6A855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vertical="center"/>
    </x:xf>
    <x:xf numFmtId="200" fontId="4" fillId="6" borderId="1" xfId="0" applyNumberFormat="1" applyFont="1" applyFill="1" applyBorder="1" applyAlignment="1">
      <x:alignment vertical="center"/>
    </x:xf>
    <x:xf numFmtId="0" fontId="4" fillId="7" borderId="1" xfId="0" applyNumberFormat="1" applyFont="1" applyFill="1" applyBorder="1" applyAlignment="1">
      <x:alignment vertical="center"/>
    </x:xf>
    <x:xf numFmtId="0" fontId="5" fillId="7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6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200" fontId="0" fillId="6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3" xfId="0" applyNumberFormat="1" applyFont="1" applyFill="1" applyBorder="1"/>
    <x:xf numFmtId="0" fontId="8" fillId="5" borderId="4" xfId="0" applyNumberFormat="1" applyFont="1" applyFill="1" applyBorder="1"/>
    <x:xf numFmtId="0" fontId="8" fillId="5" borderId="5" xfId="0" applyNumberFormat="1" applyFont="1" applyFill="1" applyBorder="1"/>
    <x:xf numFmtId="0" fontId="8" fillId="5" borderId="6" xfId="0" applyNumberFormat="1" applyFont="1" applyFill="1" applyBorder="1"/>
    <x:xf numFmtId="0" fontId="8" fillId="5" borderId="7" xfId="0" applyNumberFormat="1" applyFont="1" applyFill="1" applyBorder="1"/>
    <x:xf numFmtId="0" fontId="8" fillId="5" borderId="8" xfId="0" applyNumberFormat="1" applyFont="1" applyFill="1" applyBorder="1"/>
    <x:xf numFmtId="0" fontId="8" fillId="5" borderId="3" xfId="0" applyNumberFormat="1" applyFont="1" applyFill="1" applyBorder="1" applyAlignment="1">
      <x:alignment wrapText="1"/>
    </x:xf>
    <x:xf numFmtId="0" fontId="8" fillId="5" borderId="4" xfId="0" applyNumberFormat="1" applyFont="1" applyFill="1" applyBorder="1" applyAlignment="1">
      <x:alignment wrapText="1"/>
    </x:xf>
    <x:xf numFmtId="0" fontId="8" fillId="5" borderId="5" xfId="0" applyNumberFormat="1" applyFont="1" applyFill="1" applyBorder="1" applyAlignment="1">
      <x:alignment wrapText="1"/>
    </x:xf>
    <x:xf numFmtId="0" fontId="8" fillId="5" borderId="6" xfId="0" applyNumberFormat="1" applyFont="1" applyFill="1" applyBorder="1" applyAlignment="1">
      <x:alignment wrapText="1"/>
    </x:xf>
    <x:xf numFmtId="0" fontId="8" fillId="5" borderId="7" xfId="0" applyNumberFormat="1" applyFont="1" applyFill="1" applyBorder="1" applyAlignment="1">
      <x:alignment wrapText="1"/>
    </x:xf>
    <x:xf numFmtId="0" fontId="8" fillId="5" borderId="8" xfId="0" applyNumberFormat="1" applyFont="1" applyFill="1" applyBorder="1" applyAlignment="1">
      <x:alignment wrapText="1"/>
    </x:xf>
    <x:xf numFmtId="0" fontId="8" fillId="5" borderId="3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5" xfId="0" applyNumberFormat="1" applyFont="1" applyFill="1" applyBorder="1" applyAlignment="1">
      <x:alignment vertical="center" wrapText="1"/>
    </x:xf>
    <x:xf numFmtId="0" fontId="8" fillId="5" borderId="6" xfId="0" applyNumberFormat="1" applyFont="1" applyFill="1" applyBorder="1" applyAlignment="1">
      <x:alignment vertical="center" wrapText="1"/>
    </x:xf>
    <x:xf numFmtId="0" fontId="8" fillId="5" borderId="7" xfId="0" applyNumberFormat="1" applyFont="1" applyFill="1" applyBorder="1" applyAlignment="1">
      <x:alignment vertical="center" wrapText="1"/>
    </x:xf>
    <x:xf numFmtId="0" fontId="8" fillId="5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4"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  <x:dxf>
      <x:font>
        <x:b/>
        <x:color rgb="FF8B261A"/>
      </x:font>
      <x:fill>
        <x:patternFill patternType="solid">
          <x:bgColor rgb="FFFBE3DF"/>
        </x:patternFill>
      </x:fill>
    </x:dxf>
    <x:dxf>
      <x:font>
        <x:b/>
        <x:color rgb="FF6C4B04"/>
      </x:font>
      <x:fill>
        <x:patternFill patternType="solid">
          <x:bgColor rgb="FFFFF0C5"/>
        </x:patternFill>
      </x:fill>
    </x:dxf>
    <x:dxf>
      <x:font>
        <x:b/>
        <x:color rgb="FF1F5A45"/>
      </x:font>
      <x:fill>
        <x:patternFill patternType="solid">
          <x:bgColor rgb="FFDFF1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745025c3e4f4d" /><Relationship Type="http://schemas.openxmlformats.org/officeDocument/2006/relationships/theme" Target="/xl/theme/theme1.xml" Id="R6e1c64076ebf417e" /><Relationship Type="http://schemas.openxmlformats.org/officeDocument/2006/relationships/sharedStrings" Target="/xl/sharedStrings.xml" Id="R56497080f48040e4" /><Relationship Type="http://schemas.openxmlformats.org/officeDocument/2006/relationships/worksheet" Target="/xl/worksheets/sheet1.xml" Id="Ra8bf7d529c464e96" /><Relationship Type="http://schemas.openxmlformats.org/officeDocument/2006/relationships/worksheet" Target="/xl/worksheets/sheet2.xml" Id="R396bfb8c3d6847f6" /><Relationship Type="http://schemas.openxmlformats.org/officeDocument/2006/relationships/worksheet" Target="/xl/worksheets/sheet3.xml" Id="R252d3429224f4b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6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  <x:col min="11" max="11" width="19" hidden="0" customWidth="1"/>
    <x:col min="12" max="12" width="16" hidden="0" customWidth="1"/>
    <x:col min="13" max="13" width="28" hidden="0" customWidth="1"/>
    <x:col min="14" max="14" width="18" hidden="0" customWidth="1"/>
  </x:cols>
  <x:sheetData>
    <x:row r="1" ht="38" customHeight="1">
      <x:c r="A1" s="3" t="str">
        <x:v>Planning de ménage pour location courte durée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6" t="str">
        <x:v>Relier chaque départ à un créneau, une personne, un remplaçant et une validation finale.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31" customHeight="1">
      <x:c r="A3" s="10" t="str">
        <x:v>Les données saisies dans ce modèle restent dans votre fichier. Remplacez la ligne d’exemple, puis dupliquez les lignes selon vos réservations.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>
      <x:c r="A5" s="14" t="str">
        <x:v>Date de référence</x:v>
      </x:c>
      <x:c r="B5" s="16" t="n">
        <x:v>46234.5</x:v>
      </x:c>
      <x:c r="C5" s="14"/>
      <x:c r="D5" s="14" t="str">
        <x:v>Rotations renseignées</x:v>
      </x:c>
      <x:c r="E5" s="18" t="n">
        <x:f>COUNTA(A8:A23)</x:f>
        <x:v>1</x:v>
      </x:c>
      <x:c r="F5" s="14" t="str">
        <x:v>Validées</x:v>
      </x:c>
      <x:c r="G5" s="18" t="n">
        <x:f>COUNTIFS(A8:A23,"&lt;&gt;",B8:B23,"&lt;&gt;",C8:C23,"&lt;&gt;",D8:D23,"&lt;&gt;",E8:E23,"&lt;&gt;",G8:G23,"&lt;&gt;",J8:J23,"&lt;&gt;",K8:K23,"&lt;&gt;",L8:L23,"Validé",N8:N23,"&lt;&gt;Dates à corriger")</x:f>
        <x:v>0</x:v>
      </x:c>
      <x:c r="H5" s="14" t="str">
        <x:v>Incidents</x:v>
      </x:c>
      <x:c r="I5" s="18" t="n">
        <x:f>COUNTIF(L8:L23,"Incident")</x:f>
        <x:v>0</x:v>
      </x:c>
    </x:row>
    <x:row r="7" ht="31" customHeight="1">
      <x:c r="A7" s="22" t="str">
        <x:v>Logement</x:v>
      </x:c>
      <x:c r="B7" s="22" t="str">
        <x:v>Départ</x:v>
      </x:c>
      <x:c r="C7" s="22" t="str">
        <x:v>Début ménage</x:v>
      </x:c>
      <x:c r="D7" s="22" t="str">
        <x:v>Fin ménage</x:v>
      </x:c>
      <x:c r="E7" s="22" t="str">
        <x:v>Prochaine arrivée</x:v>
      </x:c>
      <x:c r="F7" s="22" t="str">
        <x:v>Fenêtre ménage (h)</x:v>
      </x:c>
      <x:c r="G7" s="22" t="str">
        <x:v>Responsable</x:v>
      </x:c>
      <x:c r="H7" s="22" t="str">
        <x:v>Remplaçant</x:v>
      </x:c>
      <x:c r="I7" s="22" t="str">
        <x:v>Linge / réassort</x:v>
      </x:c>
      <x:c r="J7" s="22" t="str">
        <x:v>Contrôle final</x:v>
      </x:c>
      <x:c r="K7" s="22" t="str">
        <x:v>Heure contrôle</x:v>
      </x:c>
      <x:c r="L7" s="22" t="str">
        <x:v>Statut</x:v>
      </x:c>
      <x:c r="M7" s="22" t="str">
        <x:v>Incident / notes</x:v>
      </x:c>
      <x:c r="N7" s="22" t="str">
        <x:v>Alerte</x:v>
      </x:c>
    </x:row>
    <x:row r="8" ht="28" customHeight="1">
      <x:c r="A8" s="26" t="str">
        <x:v>EXEMPLE - Appartement 1</x:v>
      </x:c>
      <x:c r="B8" s="28" t="n">
        <x:f>TODAY()+TIME(10,0,0)</x:f>
        <x:v>46234.416666666664</x:v>
      </x:c>
      <x:c r="C8" s="28" t="n">
        <x:f>TODAY()+TIME(10,30,0)</x:f>
        <x:v>46234.4375</x:v>
      </x:c>
      <x:c r="D8" s="28" t="n">
        <x:f>TODAY()+TIME(15,0,0)</x:f>
        <x:v>46234.625</x:v>
      </x:c>
      <x:c r="E8" s="28" t="n">
        <x:f>TODAY()+TIME(16,0,0)</x:f>
        <x:v>46234.666666666664</x:v>
      </x:c>
      <x:c r="F8" s="27" t="n">
        <x:f>IF(OR(B8="",E8=""),"",24*(E8-B8))</x:f>
        <x:v>6</x:v>
      </x:c>
      <x:c r="G8" s="26" t="str">
        <x:v>Camille</x:v>
      </x:c>
      <x:c r="H8" s="26" t="str">
        <x:v>Alex</x:v>
      </x:c>
      <x:c r="I8" s="26" t="str">
        <x:v>Prêt</x:v>
      </x:c>
      <x:c r="J8" s="26" t="str">
        <x:v>Responsable</x:v>
      </x:c>
      <x:c r="K8" s="28" t="n">
        <x:f>TODAY()+TIME(15,15,0)</x:f>
        <x:v>46234.635416666664</x:v>
      </x:c>
      <x:c r="L8" s="26" t="str">
        <x:v>Planifié</x:v>
      </x:c>
      <x:c r="M8" s="26"/>
      <x:c r="N8" s="25" t="str">
        <x:f>IF(OR(B8="",E8=""),"",IF(E8&lt;=B8,"Dates à corriger",IF(OR(C8="",D8="",K8=""),"Intervention à caler",IF(OR(C8&lt;B8,D8&lt;=C8,K8&lt;D8,K8&gt;E8),"Dates à corriger",IF(F8&lt;4,"Urgent &lt; 4 h",IF(F8&lt;6,"Serré &lt; 6 h","Fenêtre OK"))))))</x:f>
        <x:v>Fenêtre OK</x:v>
      </x:c>
    </x:row>
    <x:row r="9" ht="28" customHeight="1">
      <x:c r="A9" s="26"/>
      <x:c r="B9" s="28"/>
      <x:c r="C9" s="28"/>
      <x:c r="D9" s="28"/>
      <x:c r="E9" s="28"/>
      <x:c r="F9" s="27" t="str">
        <x:f>IF(OR(B9="",E9=""),"",24*(E9-B9))</x:f>
      </x:c>
      <x:c r="G9" s="26"/>
      <x:c r="H9" s="26"/>
      <x:c r="I9" s="26"/>
      <x:c r="J9" s="26"/>
      <x:c r="K9" s="28"/>
      <x:c r="L9" s="26"/>
      <x:c r="M9" s="26"/>
      <x:c r="N9" s="25" t="str">
        <x:f>IF(OR(B9="",E9=""),"",IF(E9&lt;=B9,"Dates à corriger",IF(OR(C9="",D9="",K9=""),"Intervention à caler",IF(OR(C9&lt;B9,D9&lt;=C9,K9&lt;D9,K9&gt;E9),"Dates à corriger",IF(F9&lt;4,"Urgent &lt; 4 h",IF(F9&lt;6,"Serré &lt; 6 h","Fenêtre OK"))))))</x:f>
      </x:c>
    </x:row>
    <x:row r="10" ht="28" customHeight="1">
      <x:c r="A10" s="26"/>
      <x:c r="B10" s="28"/>
      <x:c r="C10" s="28"/>
      <x:c r="D10" s="28"/>
      <x:c r="E10" s="28"/>
      <x:c r="F10" s="27" t="str">
        <x:f>IF(OR(B10="",E10=""),"",24*(E10-B10))</x:f>
      </x:c>
      <x:c r="G10" s="26"/>
      <x:c r="H10" s="26"/>
      <x:c r="I10" s="26"/>
      <x:c r="J10" s="26"/>
      <x:c r="K10" s="28"/>
      <x:c r="L10" s="26"/>
      <x:c r="M10" s="26"/>
      <x:c r="N10" s="25" t="str">
        <x:f>IF(OR(B10="",E10=""),"",IF(E10&lt;=B10,"Dates à corriger",IF(OR(C10="",D10="",K10=""),"Intervention à caler",IF(OR(C10&lt;B10,D10&lt;=C10,K10&lt;D10,K10&gt;E10),"Dates à corriger",IF(F10&lt;4,"Urgent &lt; 4 h",IF(F10&lt;6,"Serré &lt; 6 h","Fenêtre OK"))))))</x:f>
      </x:c>
    </x:row>
    <x:row r="11" ht="28" customHeight="1">
      <x:c r="A11" s="26"/>
      <x:c r="B11" s="28"/>
      <x:c r="C11" s="28"/>
      <x:c r="D11" s="28"/>
      <x:c r="E11" s="28"/>
      <x:c r="F11" s="27" t="str">
        <x:f>IF(OR(B11="",E11=""),"",24*(E11-B11))</x:f>
      </x:c>
      <x:c r="G11" s="26"/>
      <x:c r="H11" s="26"/>
      <x:c r="I11" s="26"/>
      <x:c r="J11" s="26"/>
      <x:c r="K11" s="28"/>
      <x:c r="L11" s="26"/>
      <x:c r="M11" s="26"/>
      <x:c r="N11" s="25" t="str">
        <x:f>IF(OR(B11="",E11=""),"",IF(E11&lt;=B11,"Dates à corriger",IF(OR(C11="",D11="",K11=""),"Intervention à caler",IF(OR(C11&lt;B11,D11&lt;=C11,K11&lt;D11,K11&gt;E11),"Dates à corriger",IF(F11&lt;4,"Urgent &lt; 4 h",IF(F11&lt;6,"Serré &lt; 6 h","Fenêtre OK"))))))</x:f>
      </x:c>
    </x:row>
    <x:row r="12" ht="28" customHeight="1">
      <x:c r="A12" s="26"/>
      <x:c r="B12" s="28"/>
      <x:c r="C12" s="28"/>
      <x:c r="D12" s="28"/>
      <x:c r="E12" s="28"/>
      <x:c r="F12" s="27" t="str">
        <x:f>IF(OR(B12="",E12=""),"",24*(E12-B12))</x:f>
      </x:c>
      <x:c r="G12" s="26"/>
      <x:c r="H12" s="26"/>
      <x:c r="I12" s="26"/>
      <x:c r="J12" s="26"/>
      <x:c r="K12" s="28"/>
      <x:c r="L12" s="26"/>
      <x:c r="M12" s="26"/>
      <x:c r="N12" s="25" t="str">
        <x:f>IF(OR(B12="",E12=""),"",IF(E12&lt;=B12,"Dates à corriger",IF(OR(C12="",D12="",K12=""),"Intervention à caler",IF(OR(C12&lt;B12,D12&lt;=C12,K12&lt;D12,K12&gt;E12),"Dates à corriger",IF(F12&lt;4,"Urgent &lt; 4 h",IF(F12&lt;6,"Serré &lt; 6 h","Fenêtre OK"))))))</x:f>
      </x:c>
    </x:row>
    <x:row r="13" ht="28" customHeight="1">
      <x:c r="A13" s="26"/>
      <x:c r="B13" s="28"/>
      <x:c r="C13" s="28"/>
      <x:c r="D13" s="28"/>
      <x:c r="E13" s="28"/>
      <x:c r="F13" s="27" t="str">
        <x:f>IF(OR(B13="",E13=""),"",24*(E13-B13))</x:f>
      </x:c>
      <x:c r="G13" s="26"/>
      <x:c r="H13" s="26"/>
      <x:c r="I13" s="26"/>
      <x:c r="J13" s="26"/>
      <x:c r="K13" s="28"/>
      <x:c r="L13" s="26"/>
      <x:c r="M13" s="26"/>
      <x:c r="N13" s="25" t="str">
        <x:f>IF(OR(B13="",E13=""),"",IF(E13&lt;=B13,"Dates à corriger",IF(OR(C13="",D13="",K13=""),"Intervention à caler",IF(OR(C13&lt;B13,D13&lt;=C13,K13&lt;D13,K13&gt;E13),"Dates à corriger",IF(F13&lt;4,"Urgent &lt; 4 h",IF(F13&lt;6,"Serré &lt; 6 h","Fenêtre OK"))))))</x:f>
      </x:c>
    </x:row>
    <x:row r="14" ht="28" customHeight="1">
      <x:c r="A14" s="26"/>
      <x:c r="B14" s="28"/>
      <x:c r="C14" s="28"/>
      <x:c r="D14" s="28"/>
      <x:c r="E14" s="28"/>
      <x:c r="F14" s="27" t="str">
        <x:f>IF(OR(B14="",E14=""),"",24*(E14-B14))</x:f>
      </x:c>
      <x:c r="G14" s="26"/>
      <x:c r="H14" s="26"/>
      <x:c r="I14" s="26"/>
      <x:c r="J14" s="26"/>
      <x:c r="K14" s="28"/>
      <x:c r="L14" s="26"/>
      <x:c r="M14" s="26"/>
      <x:c r="N14" s="25" t="str">
        <x:f>IF(OR(B14="",E14=""),"",IF(E14&lt;=B14,"Dates à corriger",IF(OR(C14="",D14="",K14=""),"Intervention à caler",IF(OR(C14&lt;B14,D14&lt;=C14,K14&lt;D14,K14&gt;E14),"Dates à corriger",IF(F14&lt;4,"Urgent &lt; 4 h",IF(F14&lt;6,"Serré &lt; 6 h","Fenêtre OK"))))))</x:f>
      </x:c>
    </x:row>
    <x:row r="15" ht="28" customHeight="1">
      <x:c r="A15" s="26"/>
      <x:c r="B15" s="28"/>
      <x:c r="C15" s="28"/>
      <x:c r="D15" s="28"/>
      <x:c r="E15" s="28"/>
      <x:c r="F15" s="27" t="str">
        <x:f>IF(OR(B15="",E15=""),"",24*(E15-B15))</x:f>
      </x:c>
      <x:c r="G15" s="26"/>
      <x:c r="H15" s="26"/>
      <x:c r="I15" s="26"/>
      <x:c r="J15" s="26"/>
      <x:c r="K15" s="28"/>
      <x:c r="L15" s="26"/>
      <x:c r="M15" s="26"/>
      <x:c r="N15" s="25" t="str">
        <x:f>IF(OR(B15="",E15=""),"",IF(E15&lt;=B15,"Dates à corriger",IF(OR(C15="",D15="",K15=""),"Intervention à caler",IF(OR(C15&lt;B15,D15&lt;=C15,K15&lt;D15,K15&gt;E15),"Dates à corriger",IF(F15&lt;4,"Urgent &lt; 4 h",IF(F15&lt;6,"Serré &lt; 6 h","Fenêtre OK"))))))</x:f>
      </x:c>
    </x:row>
    <x:row r="16" ht="28" customHeight="1">
      <x:c r="A16" s="26"/>
      <x:c r="B16" s="28"/>
      <x:c r="C16" s="28"/>
      <x:c r="D16" s="28"/>
      <x:c r="E16" s="28"/>
      <x:c r="F16" s="27" t="str">
        <x:f>IF(OR(B16="",E16=""),"",24*(E16-B16))</x:f>
      </x:c>
      <x:c r="G16" s="26"/>
      <x:c r="H16" s="26"/>
      <x:c r="I16" s="26"/>
      <x:c r="J16" s="26"/>
      <x:c r="K16" s="28"/>
      <x:c r="L16" s="26"/>
      <x:c r="M16" s="26"/>
      <x:c r="N16" s="25" t="str">
        <x:f>IF(OR(B16="",E16=""),"",IF(E16&lt;=B16,"Dates à corriger",IF(OR(C16="",D16="",K16=""),"Intervention à caler",IF(OR(C16&lt;B16,D16&lt;=C16,K16&lt;D16,K16&gt;E16),"Dates à corriger",IF(F16&lt;4,"Urgent &lt; 4 h",IF(F16&lt;6,"Serré &lt; 6 h","Fenêtre OK"))))))</x:f>
      </x:c>
    </x:row>
    <x:row r="17" ht="28" customHeight="1">
      <x:c r="A17" s="26"/>
      <x:c r="B17" s="28"/>
      <x:c r="C17" s="28"/>
      <x:c r="D17" s="28"/>
      <x:c r="E17" s="28"/>
      <x:c r="F17" s="27" t="str">
        <x:f>IF(OR(B17="",E17=""),"",24*(E17-B17))</x:f>
      </x:c>
      <x:c r="G17" s="26"/>
      <x:c r="H17" s="26"/>
      <x:c r="I17" s="26"/>
      <x:c r="J17" s="26"/>
      <x:c r="K17" s="28"/>
      <x:c r="L17" s="26"/>
      <x:c r="M17" s="26"/>
      <x:c r="N17" s="25" t="str">
        <x:f>IF(OR(B17="",E17=""),"",IF(E17&lt;=B17,"Dates à corriger",IF(OR(C17="",D17="",K17=""),"Intervention à caler",IF(OR(C17&lt;B17,D17&lt;=C17,K17&lt;D17,K17&gt;E17),"Dates à corriger",IF(F17&lt;4,"Urgent &lt; 4 h",IF(F17&lt;6,"Serré &lt; 6 h","Fenêtre OK"))))))</x:f>
      </x:c>
    </x:row>
    <x:row r="18" ht="28" customHeight="1">
      <x:c r="A18" s="26"/>
      <x:c r="B18" s="28"/>
      <x:c r="C18" s="28"/>
      <x:c r="D18" s="28"/>
      <x:c r="E18" s="28"/>
      <x:c r="F18" s="27" t="str">
        <x:f>IF(OR(B18="",E18=""),"",24*(E18-B18))</x:f>
      </x:c>
      <x:c r="G18" s="26"/>
      <x:c r="H18" s="26"/>
      <x:c r="I18" s="26"/>
      <x:c r="J18" s="26"/>
      <x:c r="K18" s="28"/>
      <x:c r="L18" s="26"/>
      <x:c r="M18" s="26"/>
      <x:c r="N18" s="25" t="str">
        <x:f>IF(OR(B18="",E18=""),"",IF(E18&lt;=B18,"Dates à corriger",IF(OR(C18="",D18="",K18=""),"Intervention à caler",IF(OR(C18&lt;B18,D18&lt;=C18,K18&lt;D18,K18&gt;E18),"Dates à corriger",IF(F18&lt;4,"Urgent &lt; 4 h",IF(F18&lt;6,"Serré &lt; 6 h","Fenêtre OK"))))))</x:f>
      </x:c>
    </x:row>
    <x:row r="19" ht="28" customHeight="1">
      <x:c r="A19" s="26"/>
      <x:c r="B19" s="28"/>
      <x:c r="C19" s="28"/>
      <x:c r="D19" s="28"/>
      <x:c r="E19" s="28"/>
      <x:c r="F19" s="27" t="str">
        <x:f>IF(OR(B19="",E19=""),"",24*(E19-B19))</x:f>
      </x:c>
      <x:c r="G19" s="26"/>
      <x:c r="H19" s="26"/>
      <x:c r="I19" s="26"/>
      <x:c r="J19" s="26"/>
      <x:c r="K19" s="28"/>
      <x:c r="L19" s="26"/>
      <x:c r="M19" s="26"/>
      <x:c r="N19" s="25" t="str">
        <x:f>IF(OR(B19="",E19=""),"",IF(E19&lt;=B19,"Dates à corriger",IF(OR(C19="",D19="",K19=""),"Intervention à caler",IF(OR(C19&lt;B19,D19&lt;=C19,K19&lt;D19,K19&gt;E19),"Dates à corriger",IF(F19&lt;4,"Urgent &lt; 4 h",IF(F19&lt;6,"Serré &lt; 6 h","Fenêtre OK"))))))</x:f>
      </x:c>
    </x:row>
    <x:row r="20" ht="28" customHeight="1">
      <x:c r="A20" s="26"/>
      <x:c r="B20" s="28"/>
      <x:c r="C20" s="28"/>
      <x:c r="D20" s="28"/>
      <x:c r="E20" s="28"/>
      <x:c r="F20" s="27" t="str">
        <x:f>IF(OR(B20="",E20=""),"",24*(E20-B20))</x:f>
      </x:c>
      <x:c r="G20" s="26"/>
      <x:c r="H20" s="26"/>
      <x:c r="I20" s="26"/>
      <x:c r="J20" s="26"/>
      <x:c r="K20" s="28"/>
      <x:c r="L20" s="26"/>
      <x:c r="M20" s="26"/>
      <x:c r="N20" s="25" t="str">
        <x:f>IF(OR(B20="",E20=""),"",IF(E20&lt;=B20,"Dates à corriger",IF(OR(C20="",D20="",K20=""),"Intervention à caler",IF(OR(C20&lt;B20,D20&lt;=C20,K20&lt;D20,K20&gt;E20),"Dates à corriger",IF(F20&lt;4,"Urgent &lt; 4 h",IF(F20&lt;6,"Serré &lt; 6 h","Fenêtre OK"))))))</x:f>
      </x:c>
    </x:row>
    <x:row r="21" ht="28" customHeight="1">
      <x:c r="A21" s="26"/>
      <x:c r="B21" s="28"/>
      <x:c r="C21" s="28"/>
      <x:c r="D21" s="28"/>
      <x:c r="E21" s="28"/>
      <x:c r="F21" s="27" t="str">
        <x:f>IF(OR(B21="",E21=""),"",24*(E21-B21))</x:f>
      </x:c>
      <x:c r="G21" s="26"/>
      <x:c r="H21" s="26"/>
      <x:c r="I21" s="26"/>
      <x:c r="J21" s="26"/>
      <x:c r="K21" s="28"/>
      <x:c r="L21" s="26"/>
      <x:c r="M21" s="26"/>
      <x:c r="N21" s="25" t="str">
        <x:f>IF(OR(B21="",E21=""),"",IF(E21&lt;=B21,"Dates à corriger",IF(OR(C21="",D21="",K21=""),"Intervention à caler",IF(OR(C21&lt;B21,D21&lt;=C21,K21&lt;D21,K21&gt;E21),"Dates à corriger",IF(F21&lt;4,"Urgent &lt; 4 h",IF(F21&lt;6,"Serré &lt; 6 h","Fenêtre OK"))))))</x:f>
      </x:c>
    </x:row>
    <x:row r="22" ht="28" customHeight="1">
      <x:c r="A22" s="26"/>
      <x:c r="B22" s="28"/>
      <x:c r="C22" s="28"/>
      <x:c r="D22" s="28"/>
      <x:c r="E22" s="28"/>
      <x:c r="F22" s="27" t="str">
        <x:f>IF(OR(B22="",E22=""),"",24*(E22-B22))</x:f>
      </x:c>
      <x:c r="G22" s="26"/>
      <x:c r="H22" s="26"/>
      <x:c r="I22" s="26"/>
      <x:c r="J22" s="26"/>
      <x:c r="K22" s="28"/>
      <x:c r="L22" s="26"/>
      <x:c r="M22" s="26"/>
      <x:c r="N22" s="25" t="str">
        <x:f>IF(OR(B22="",E22=""),"",IF(E22&lt;=B22,"Dates à corriger",IF(OR(C22="",D22="",K22=""),"Intervention à caler",IF(OR(C22&lt;B22,D22&lt;=C22,K22&lt;D22,K22&gt;E22),"Dates à corriger",IF(F22&lt;4,"Urgent &lt; 4 h",IF(F22&lt;6,"Serré &lt; 6 h","Fenêtre OK"))))))</x:f>
      </x:c>
    </x:row>
    <x:row r="23" ht="28" customHeight="1">
      <x:c r="A23" s="26"/>
      <x:c r="B23" s="28"/>
      <x:c r="C23" s="28"/>
      <x:c r="D23" s="28"/>
      <x:c r="E23" s="28"/>
      <x:c r="F23" s="27" t="str">
        <x:f>IF(OR(B23="",E23=""),"",24*(E23-B23))</x:f>
      </x:c>
      <x:c r="G23" s="26"/>
      <x:c r="H23" s="26"/>
      <x:c r="I23" s="26"/>
      <x:c r="J23" s="26"/>
      <x:c r="K23" s="28"/>
      <x:c r="L23" s="26"/>
      <x:c r="M23" s="26"/>
      <x:c r="N23" s="25" t="str">
        <x:f>IF(OR(B23="",E23=""),"",IF(E23&lt;=B23,"Dates à corriger",IF(OR(C23="",D23="",K23=""),"Intervention à caler",IF(OR(C23&lt;B23,D23&lt;=C23,K23&lt;D23,K23&gt;E23),"Dates à corriger",IF(F23&lt;4,"Urgent &lt; 4 h",IF(F23&lt;6,"Serré &lt; 6 h","Fenêtre OK"))))))</x:f>
      </x:c>
    </x:row>
    <x:row r="26" ht="29" customHeight="1">
      <x:c r="A26" s="30" t="str">
        <x:v>Tâches périodiques à ne pas perdre entre deux rotations</x:v>
      </x:c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</x:row>
    <x:row r="27" ht="28" customHeight="1">
      <x:c r="A27" s="10" t="str">
        <x:v>Les échéances se calculent à partir de la dernière réalisation et de l’intervalle en jours, que vous pouvez adapter.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</x:row>
    <x:row r="29" ht="30" customHeight="1">
      <x:c r="A29" s="22" t="str">
        <x:v>Cadence</x:v>
      </x:c>
      <x:c r="B29" s="22" t="str">
        <x:v>Logement</x:v>
      </x:c>
      <x:c r="C29" s="22" t="str">
        <x:v>Zone</x:v>
      </x:c>
      <x:c r="D29" s="22" t="str">
        <x:v>Action</x:v>
      </x:c>
      <x:c r="E29" s="22" t="str">
        <x:v>Responsable</x:v>
      </x:c>
      <x:c r="F29" s="22" t="str">
        <x:v>Dernière réalisation</x:v>
      </x:c>
      <x:c r="G29" s="22" t="str">
        <x:v>Intervalle (jours)</x:v>
      </x:c>
      <x:c r="H29" s="22" t="str">
        <x:v>Prochaine échéance</x:v>
      </x:c>
      <x:c r="I29" s="22" t="str">
        <x:v>État</x:v>
      </x:c>
    </x:row>
    <x:row r="30" ht="55" customHeight="1">
      <x:c r="A30" s="25" t="str">
        <x:v>Hebdomadaire</x:v>
      </x:c>
      <x:c r="B30" s="26" t="str"/>
      <x:c r="C30" s="25" t="str">
        <x:v>Linge et stocks</x:v>
      </x:c>
      <x:c r="D30" s="25" t="str">
        <x:v>Compter le linge propre et les consommables</x:v>
      </x:c>
      <x:c r="E30" s="26" t="str"/>
      <x:c r="F30" s="31"/>
      <x:c r="G30" s="26" t="n">
        <x:v>7</x:v>
      </x:c>
      <x:c r="H30" s="32" t="str">
        <x:f>IF(F30="","",F30+G30)</x:f>
      </x:c>
      <x:c r="I30" s="25" t="str">
        <x:f>IF(F30="","À planifier",IF(H30&lt;$B$5,"En retard",IF(H30&lt;=$B$5+7,"À faire bientôt","Planifié")))</x:f>
        <x:v>À planifier</x:v>
      </x:c>
    </x:row>
    <x:row r="31" ht="55" customHeight="1">
      <x:c r="A31" s="25" t="str">
        <x:v>Hebdomadaire</x:v>
      </x:c>
      <x:c r="B31" s="26" t="str"/>
      <x:c r="C31" s="25" t="str">
        <x:v>Maintenance</x:v>
      </x:c>
      <x:c r="D31" s="25" t="str">
        <x:v>Revoir les incidents ouverts et les actions urgentes</x:v>
      </x:c>
      <x:c r="E31" s="26" t="str"/>
      <x:c r="F31" s="31"/>
      <x:c r="G31" s="26" t="n">
        <x:v>7</x:v>
      </x:c>
      <x:c r="H31" s="32" t="str">
        <x:f>IF(F31="","",F31+G31)</x:f>
      </x:c>
      <x:c r="I31" s="25" t="str">
        <x:f>IF(F31="","À planifier",IF(H31&lt;$B$5,"En retard",IF(H31&lt;=$B$5+7,"À faire bientôt","Planifié")))</x:f>
        <x:v>À planifier</x:v>
      </x:c>
    </x:row>
    <x:row r="32" ht="55" customHeight="1">
      <x:c r="A32" s="25" t="str">
        <x:v>Mensuel</x:v>
      </x:c>
      <x:c r="B32" s="26" t="str"/>
      <x:c r="C32" s="25" t="str">
        <x:v>Vitres</x:v>
      </x:c>
      <x:c r="D32" s="25" t="str">
        <x:v>Nettoyer vitres, cadres et rails selon l’exposition</x:v>
      </x:c>
      <x:c r="E32" s="26" t="str"/>
      <x:c r="F32" s="31"/>
      <x:c r="G32" s="26" t="n">
        <x:v>30</x:v>
      </x:c>
      <x:c r="H32" s="32" t="str">
        <x:f>IF(F32="","",F32+G32)</x:f>
      </x:c>
      <x:c r="I32" s="25" t="str">
        <x:f>IF(F32="","À planifier",IF(H32&lt;$B$5,"En retard",IF(H32&lt;=$B$5+7,"À faire bientôt","Planifié")))</x:f>
        <x:v>À planifier</x:v>
      </x:c>
    </x:row>
    <x:row r="33" ht="55" customHeight="1">
      <x:c r="A33" s="25" t="str">
        <x:v>Mensuel</x:v>
      </x:c>
      <x:c r="B33" s="26" t="str"/>
      <x:c r="C33" s="25" t="str">
        <x:v>Mobilier</x:v>
      </x:c>
      <x:c r="D33" s="25" t="str">
        <x:v>Nettoyer sous et derrière le mobilier accessible</x:v>
      </x:c>
      <x:c r="E33" s="26" t="str"/>
      <x:c r="F33" s="31"/>
      <x:c r="G33" s="26" t="n">
        <x:v>30</x:v>
      </x:c>
      <x:c r="H33" s="32" t="str">
        <x:f>IF(F33="","",F33+G33)</x:f>
      </x:c>
      <x:c r="I33" s="25" t="str">
        <x:f>IF(F33="","À planifier",IF(H33&lt;$B$5,"En retard",IF(H33&lt;=$B$5+7,"À faire bientôt","Planifié")))</x:f>
        <x:v>À planifier</x:v>
      </x:c>
    </x:row>
    <x:row r="34" ht="55" customHeight="1">
      <x:c r="A34" s="25" t="str">
        <x:v>Mensuel</x:v>
      </x:c>
      <x:c r="B34" s="26" t="str"/>
      <x:c r="C34" s="25" t="str">
        <x:v>Appareils</x:v>
      </x:c>
      <x:c r="D34" s="25" t="str">
        <x:v>Détartrer les appareils, robinets et pommeaux</x:v>
      </x:c>
      <x:c r="E34" s="26" t="str"/>
      <x:c r="F34" s="31"/>
      <x:c r="G34" s="26" t="n">
        <x:v>30</x:v>
      </x:c>
      <x:c r="H34" s="32" t="str">
        <x:f>IF(F34="","",F34+G34)</x:f>
      </x:c>
      <x:c r="I34" s="25" t="str">
        <x:f>IF(F34="","À planifier",IF(H34&lt;$B$5,"En retard",IF(H34&lt;=$B$5+7,"À faire bientôt","Planifié")))</x:f>
        <x:v>À planifier</x:v>
      </x:c>
    </x:row>
    <x:row r="35" ht="55" customHeight="1">
      <x:c r="A35" s="25" t="str">
        <x:v>Mensuel</x:v>
      </x:c>
      <x:c r="B35" s="26" t="str"/>
      <x:c r="C35" s="25" t="str">
        <x:v>Ventilation</x:v>
      </x:c>
      <x:c r="D35" s="25" t="str">
        <x:v>Nettoyer filtres, hotte et extracteurs</x:v>
      </x:c>
      <x:c r="E35" s="26" t="str"/>
      <x:c r="F35" s="31"/>
      <x:c r="G35" s="26" t="n">
        <x:v>30</x:v>
      </x:c>
      <x:c r="H35" s="32" t="str">
        <x:f>IF(F35="","",F35+G35)</x:f>
      </x:c>
      <x:c r="I35" s="25" t="str">
        <x:f>IF(F35="","À planifier",IF(H35&lt;$B$5,"En retard",IF(H35&lt;=$B$5+7,"À faire bientôt","Planifié")))</x:f>
        <x:v>À planifier</x:v>
      </x:c>
    </x:row>
    <x:row r="36" ht="55" customHeight="1">
      <x:c r="A36" s="25" t="str">
        <x:v>Trimestriel</x:v>
      </x:c>
      <x:c r="B36" s="26" t="str"/>
      <x:c r="C36" s="25" t="str">
        <x:v>Textiles</x:v>
      </x:c>
      <x:c r="D36" s="25" t="str">
        <x:v>Nettoyer en profondeur canapé, rideaux et textiles</x:v>
      </x:c>
      <x:c r="E36" s="26" t="str"/>
      <x:c r="F36" s="31"/>
      <x:c r="G36" s="26" t="n">
        <x:v>90</x:v>
      </x:c>
      <x:c r="H36" s="32" t="str">
        <x:f>IF(F36="","",F36+G36)</x:f>
      </x:c>
      <x:c r="I36" s="25" t="str">
        <x:f>IF(F36="","À planifier",IF(H36&lt;$B$5,"En retard",IF(H36&lt;=$B$5+7,"À faire bientôt","Planifié")))</x:f>
        <x:v>À planifier</x:v>
      </x:c>
    </x:row>
    <x:row r="37" ht="55" customHeight="1">
      <x:c r="A37" s="25" t="str">
        <x:v>Trimestriel</x:v>
      </x:c>
      <x:c r="B37" s="26" t="str"/>
      <x:c r="C37" s="25" t="str">
        <x:v>Inventaire</x:v>
      </x:c>
      <x:c r="D37" s="25" t="str">
        <x:v>Auditer quantités, casse et dates de péremption</x:v>
      </x:c>
      <x:c r="E37" s="26" t="str"/>
      <x:c r="F37" s="31"/>
      <x:c r="G37" s="26" t="n">
        <x:v>90</x:v>
      </x:c>
      <x:c r="H37" s="32" t="str">
        <x:f>IF(F37="","",F37+G37)</x:f>
      </x:c>
      <x:c r="I37" s="25" t="str">
        <x:f>IF(F37="","À planifier",IF(H37&lt;$B$5,"En retard",IF(H37&lt;=$B$5+7,"À faire bientôt","Planifié")))</x:f>
        <x:v>À planifier</x:v>
      </x:c>
    </x:row>
    <x:row r="38" ht="55" customHeight="1">
      <x:c r="A38" s="25" t="str">
        <x:v>Trimestriel</x:v>
      </x:c>
      <x:c r="B38" s="26" t="str"/>
      <x:c r="C38" s="25" t="str">
        <x:v>Sécurité et standard</x:v>
      </x:c>
      <x:c r="D38" s="25" t="str">
        <x:v>Contrôler équipements, accès et photos de référence</x:v>
      </x:c>
      <x:c r="E38" s="26" t="str"/>
      <x:c r="F38" s="31"/>
      <x:c r="G38" s="26" t="n">
        <x:v>90</x:v>
      </x:c>
      <x:c r="H38" s="32" t="str">
        <x:f>IF(F38="","",F38+G38)</x:f>
      </x:c>
      <x:c r="I38" s="25" t="str">
        <x:f>IF(F38="","À planifier",IF(H38&lt;$B$5,"En retard",IF(H38&lt;=$B$5+7,"À faire bientôt","Planifié")))</x:f>
        <x:v>À planifier</x:v>
      </x:c>
    </x:row>
    <x:row r="41" ht="28" customHeight="1">
      <x:c r="A41" s="46" t="str">
        <x:v>Exemple : départ 10:00, ménage 10:30-15:00, contrôle 15:15, arrivée 16:00.
Le créneau est attribué ? Ouvrez la checklist d’exécution gratuite, puis candidatez au pilote HostKit si vous gérez de vraies rotations.
https://hostkit.ch/planning-menage-location-courte-duree/?utm_source=xlsx&amp;utm_medium=organic&amp;utm_campaign=free_planner&amp;utm_content=fr</x:v>
      </x:c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8"/>
    </x:row>
    <x:row r="42" ht="28" customHeight="1">
      <x:c r="A42" s="49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  <x:c r="L42" s="50"/>
      <x:c r="M42" s="50"/>
      <x:c r="N42" s="51"/>
    </x:row>
  </x:sheetData>
  <x:mergeCells>
    <x:mergeCell ref="A1:N1"/>
    <x:mergeCell ref="A2:N2"/>
    <x:mergeCell ref="A3:N3"/>
    <x:mergeCell ref="A26:N26"/>
    <x:mergeCell ref="A27:N27"/>
    <x:mergeCell ref="A41:N42"/>
  </x:mergeCells>
  <x:conditionalFormatting sqref="N8:N23">
    <x:cfRule type="containsText" dxfId="0" priority="1" operator="containsText" text="Intervention à caler"/>
    <x:cfRule type="containsText" dxfId="1" priority="2" operator="containsText" text="Dates à corriger"/>
    <x:cfRule type="containsText" dxfId="2" priority="3" operator="containsText" text="Urgent &lt; 4 h"/>
    <x:cfRule type="containsText" dxfId="3" priority="4" operator="containsText" text="Serré &lt; 6 h"/>
    <x:cfRule type="containsText" dxfId="4" priority="5" operator="containsText" text="Fenêtre OK"/>
  </x:conditionalFormatting>
  <x:conditionalFormatting sqref="I30:I38">
    <x:cfRule type="containsText" dxfId="5" priority="6" operator="containsText" text="En retard"/>
    <x:cfRule type="containsText" dxfId="6" priority="7" operator="containsText" text="À faire bientôt"/>
    <x:cfRule type="containsText" dxfId="7" priority="8" operator="containsText" text="Planifié"/>
  </x:conditionalFormatting>
  <x:dataValidations count="3">
    <x:dataValidation type="list" sqref="I8:I23">
      <x:formula1>"À préparer,Prêt,Non requis"</x:formula1>
    </x:dataValidation>
    <x:dataValidation type="list" sqref="L8:L23">
      <x:formula1>"À attribuer,Planifié,En cours,Validé,Incident"</x:formula1>
    </x:dataValidation>
    <x:dataValidation type="whole" operator="between" sqref="G30:G38">
      <x:formula1>1</x:formula1>
      <x:formula2>365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6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  <x:col min="11" max="11" width="19" hidden="0" customWidth="1"/>
    <x:col min="12" max="12" width="16" hidden="0" customWidth="1"/>
    <x:col min="13" max="13" width="28" hidden="0" customWidth="1"/>
    <x:col min="14" max="14" width="18" hidden="0" customWidth="1"/>
  </x:cols>
  <x:sheetData>
    <x:row r="1" ht="38" customHeight="1">
      <x:c r="A1" s="3" t="str">
        <x:v>Reinigungsplan für Ferienwohnungen und Gästewechsel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6" t="str">
        <x:v>Jede Abreise mit Zeitfenster, Zuständigkeit, Ersatz und Endkontrolle verbinden.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31" customHeight="1">
      <x:c r="A3" s="10" t="str">
        <x:v>Die Angaben in dieser Vorlage bleiben in Ihrer Datei. Ersetzen Sie die Beispielzeile und duplizieren Sie Zeilen für weitere Buchungen.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>
      <x:c r="A5" s="14" t="str">
        <x:v>Stichtag</x:v>
      </x:c>
      <x:c r="B5" s="16" t="n">
        <x:v>46234.5</x:v>
      </x:c>
      <x:c r="C5" s="14"/>
      <x:c r="D5" s="14" t="str">
        <x:v>Erfasste Wechsel</x:v>
      </x:c>
      <x:c r="E5" s="18" t="n">
        <x:f>COUNTA(A8:A23)</x:f>
        <x:v>1</x:v>
      </x:c>
      <x:c r="F5" s="14" t="str">
        <x:v>Freigegeben</x:v>
      </x:c>
      <x:c r="G5" s="18" t="n">
        <x:f>COUNTIFS(A8:A23,"&lt;&gt;",B8:B23,"&lt;&gt;",C8:C23,"&lt;&gt;",D8:D23,"&lt;&gt;",E8:E23,"&lt;&gt;",G8:G23,"&lt;&gt;",J8:J23,"&lt;&gt;",K8:K23,"&lt;&gt;",L8:L23,"Freigegeben",N8:N23,"&lt;&gt;Daten korrigieren")</x:f>
        <x:v>0</x:v>
      </x:c>
      <x:c r="H5" s="14" t="str">
        <x:v>Vorfälle</x:v>
      </x:c>
      <x:c r="I5" s="18" t="n">
        <x:f>COUNTIF(L8:L23,"Vorfall")</x:f>
        <x:v>0</x:v>
      </x:c>
    </x:row>
    <x:row r="7" ht="31" customHeight="1">
      <x:c r="A7" s="22" t="str">
        <x:v>Unterkunft</x:v>
      </x:c>
      <x:c r="B7" s="22" t="str">
        <x:v>Abreise</x:v>
      </x:c>
      <x:c r="C7" s="22" t="str">
        <x:v>Reinigungsbeginn</x:v>
      </x:c>
      <x:c r="D7" s="22" t="str">
        <x:v>Reinigungsende</x:v>
      </x:c>
      <x:c r="E7" s="22" t="str">
        <x:v>Nächste Anreise</x:v>
      </x:c>
      <x:c r="F7" s="22" t="str">
        <x:v>Reinigungsfenster (h)</x:v>
      </x:c>
      <x:c r="G7" s="22" t="str">
        <x:v>Zuständig</x:v>
      </x:c>
      <x:c r="H7" s="22" t="str">
        <x:v>Ersatz</x:v>
      </x:c>
      <x:c r="I7" s="22" t="str">
        <x:v>Wäsche / Bestand</x:v>
      </x:c>
      <x:c r="J7" s="22" t="str">
        <x:v>Endkontrolle</x:v>
      </x:c>
      <x:c r="K7" s="22" t="str">
        <x:v>Kontrollzeit</x:v>
      </x:c>
      <x:c r="L7" s="22" t="str">
        <x:v>Status</x:v>
      </x:c>
      <x:c r="M7" s="22" t="str">
        <x:v>Vorfall / Notiz</x:v>
      </x:c>
      <x:c r="N7" s="22" t="str">
        <x:v>Hinweis</x:v>
      </x:c>
    </x:row>
    <x:row r="8" ht="28" customHeight="1">
      <x:c r="A8" s="26" t="str">
        <x:v>BEISPIEL - Wohnung 1</x:v>
      </x:c>
      <x:c r="B8" s="28" t="n">
        <x:f>TODAY()+TIME(10,0,0)</x:f>
        <x:v>46234.416666666664</x:v>
      </x:c>
      <x:c r="C8" s="28" t="n">
        <x:f>TODAY()+TIME(10,30,0)</x:f>
        <x:v>46234.4375</x:v>
      </x:c>
      <x:c r="D8" s="28" t="n">
        <x:f>TODAY()+TIME(15,0,0)</x:f>
        <x:v>46234.625</x:v>
      </x:c>
      <x:c r="E8" s="28" t="n">
        <x:f>TODAY()+TIME(16,0,0)</x:f>
        <x:v>46234.666666666664</x:v>
      </x:c>
      <x:c r="F8" s="27" t="n">
        <x:f>IF(OR(B8="",E8=""),"",24*(E8-B8))</x:f>
        <x:v>6</x:v>
      </x:c>
      <x:c r="G8" s="26" t="str">
        <x:v>Camille</x:v>
      </x:c>
      <x:c r="H8" s="26" t="str">
        <x:v>Alex</x:v>
      </x:c>
      <x:c r="I8" s="26" t="str">
        <x:v>Bereit</x:v>
      </x:c>
      <x:c r="J8" s="26" t="str">
        <x:v>Verantwortlich</x:v>
      </x:c>
      <x:c r="K8" s="28" t="n">
        <x:f>TODAY()+TIME(15,15,0)</x:f>
        <x:v>46234.635416666664</x:v>
      </x:c>
      <x:c r="L8" s="26" t="str">
        <x:v>Geplant</x:v>
      </x:c>
      <x:c r="M8" s="26"/>
      <x:c r="N8" s="25" t="str">
        <x:f>IF(OR(B8="",E8=""),"",IF(E8&lt;=B8,"Daten korrigieren",IF(OR(C8="",D8="",K8=""),"Einsatz einplanen",IF(OR(C8&lt;B8,D8&lt;=C8,K8&lt;D8,K8&gt;E8),"Daten korrigieren",IF(F8&lt;4,"Dringend &lt; 4 Std.",IF(F8&lt;6,"Knapp &lt; 6 Std.","Fenster OK"))))))</x:f>
        <x:v>Fenster OK</x:v>
      </x:c>
    </x:row>
    <x:row r="9" ht="28" customHeight="1">
      <x:c r="A9" s="26"/>
      <x:c r="B9" s="28"/>
      <x:c r="C9" s="28"/>
      <x:c r="D9" s="28"/>
      <x:c r="E9" s="28"/>
      <x:c r="F9" s="27" t="str">
        <x:f>IF(OR(B9="",E9=""),"",24*(E9-B9))</x:f>
      </x:c>
      <x:c r="G9" s="26"/>
      <x:c r="H9" s="26"/>
      <x:c r="I9" s="26"/>
      <x:c r="J9" s="26"/>
      <x:c r="K9" s="28"/>
      <x:c r="L9" s="26"/>
      <x:c r="M9" s="26"/>
      <x:c r="N9" s="25" t="str">
        <x:f>IF(OR(B9="",E9=""),"",IF(E9&lt;=B9,"Daten korrigieren",IF(OR(C9="",D9="",K9=""),"Einsatz einplanen",IF(OR(C9&lt;B9,D9&lt;=C9,K9&lt;D9,K9&gt;E9),"Daten korrigieren",IF(F9&lt;4,"Dringend &lt; 4 Std.",IF(F9&lt;6,"Knapp &lt; 6 Std.","Fenster OK"))))))</x:f>
      </x:c>
    </x:row>
    <x:row r="10" ht="28" customHeight="1">
      <x:c r="A10" s="26"/>
      <x:c r="B10" s="28"/>
      <x:c r="C10" s="28"/>
      <x:c r="D10" s="28"/>
      <x:c r="E10" s="28"/>
      <x:c r="F10" s="27" t="str">
        <x:f>IF(OR(B10="",E10=""),"",24*(E10-B10))</x:f>
      </x:c>
      <x:c r="G10" s="26"/>
      <x:c r="H10" s="26"/>
      <x:c r="I10" s="26"/>
      <x:c r="J10" s="26"/>
      <x:c r="K10" s="28"/>
      <x:c r="L10" s="26"/>
      <x:c r="M10" s="26"/>
      <x:c r="N10" s="25" t="str">
        <x:f>IF(OR(B10="",E10=""),"",IF(E10&lt;=B10,"Daten korrigieren",IF(OR(C10="",D10="",K10=""),"Einsatz einplanen",IF(OR(C10&lt;B10,D10&lt;=C10,K10&lt;D10,K10&gt;E10),"Daten korrigieren",IF(F10&lt;4,"Dringend &lt; 4 Std.",IF(F10&lt;6,"Knapp &lt; 6 Std.","Fenster OK"))))))</x:f>
      </x:c>
    </x:row>
    <x:row r="11" ht="28" customHeight="1">
      <x:c r="A11" s="26"/>
      <x:c r="B11" s="28"/>
      <x:c r="C11" s="28"/>
      <x:c r="D11" s="28"/>
      <x:c r="E11" s="28"/>
      <x:c r="F11" s="27" t="str">
        <x:f>IF(OR(B11="",E11=""),"",24*(E11-B11))</x:f>
      </x:c>
      <x:c r="G11" s="26"/>
      <x:c r="H11" s="26"/>
      <x:c r="I11" s="26"/>
      <x:c r="J11" s="26"/>
      <x:c r="K11" s="28"/>
      <x:c r="L11" s="26"/>
      <x:c r="M11" s="26"/>
      <x:c r="N11" s="25" t="str">
        <x:f>IF(OR(B11="",E11=""),"",IF(E11&lt;=B11,"Daten korrigieren",IF(OR(C11="",D11="",K11=""),"Einsatz einplanen",IF(OR(C11&lt;B11,D11&lt;=C11,K11&lt;D11,K11&gt;E11),"Daten korrigieren",IF(F11&lt;4,"Dringend &lt; 4 Std.",IF(F11&lt;6,"Knapp &lt; 6 Std.","Fenster OK"))))))</x:f>
      </x:c>
    </x:row>
    <x:row r="12" ht="28" customHeight="1">
      <x:c r="A12" s="26"/>
      <x:c r="B12" s="28"/>
      <x:c r="C12" s="28"/>
      <x:c r="D12" s="28"/>
      <x:c r="E12" s="28"/>
      <x:c r="F12" s="27" t="str">
        <x:f>IF(OR(B12="",E12=""),"",24*(E12-B12))</x:f>
      </x:c>
      <x:c r="G12" s="26"/>
      <x:c r="H12" s="26"/>
      <x:c r="I12" s="26"/>
      <x:c r="J12" s="26"/>
      <x:c r="K12" s="28"/>
      <x:c r="L12" s="26"/>
      <x:c r="M12" s="26"/>
      <x:c r="N12" s="25" t="str">
        <x:f>IF(OR(B12="",E12=""),"",IF(E12&lt;=B12,"Daten korrigieren",IF(OR(C12="",D12="",K12=""),"Einsatz einplanen",IF(OR(C12&lt;B12,D12&lt;=C12,K12&lt;D12,K12&gt;E12),"Daten korrigieren",IF(F12&lt;4,"Dringend &lt; 4 Std.",IF(F12&lt;6,"Knapp &lt; 6 Std.","Fenster OK"))))))</x:f>
      </x:c>
    </x:row>
    <x:row r="13" ht="28" customHeight="1">
      <x:c r="A13" s="26"/>
      <x:c r="B13" s="28"/>
      <x:c r="C13" s="28"/>
      <x:c r="D13" s="28"/>
      <x:c r="E13" s="28"/>
      <x:c r="F13" s="27" t="str">
        <x:f>IF(OR(B13="",E13=""),"",24*(E13-B13))</x:f>
      </x:c>
      <x:c r="G13" s="26"/>
      <x:c r="H13" s="26"/>
      <x:c r="I13" s="26"/>
      <x:c r="J13" s="26"/>
      <x:c r="K13" s="28"/>
      <x:c r="L13" s="26"/>
      <x:c r="M13" s="26"/>
      <x:c r="N13" s="25" t="str">
        <x:f>IF(OR(B13="",E13=""),"",IF(E13&lt;=B13,"Daten korrigieren",IF(OR(C13="",D13="",K13=""),"Einsatz einplanen",IF(OR(C13&lt;B13,D13&lt;=C13,K13&lt;D13,K13&gt;E13),"Daten korrigieren",IF(F13&lt;4,"Dringend &lt; 4 Std.",IF(F13&lt;6,"Knapp &lt; 6 Std.","Fenster OK"))))))</x:f>
      </x:c>
    </x:row>
    <x:row r="14" ht="28" customHeight="1">
      <x:c r="A14" s="26"/>
      <x:c r="B14" s="28"/>
      <x:c r="C14" s="28"/>
      <x:c r="D14" s="28"/>
      <x:c r="E14" s="28"/>
      <x:c r="F14" s="27" t="str">
        <x:f>IF(OR(B14="",E14=""),"",24*(E14-B14))</x:f>
      </x:c>
      <x:c r="G14" s="26"/>
      <x:c r="H14" s="26"/>
      <x:c r="I14" s="26"/>
      <x:c r="J14" s="26"/>
      <x:c r="K14" s="28"/>
      <x:c r="L14" s="26"/>
      <x:c r="M14" s="26"/>
      <x:c r="N14" s="25" t="str">
        <x:f>IF(OR(B14="",E14=""),"",IF(E14&lt;=B14,"Daten korrigieren",IF(OR(C14="",D14="",K14=""),"Einsatz einplanen",IF(OR(C14&lt;B14,D14&lt;=C14,K14&lt;D14,K14&gt;E14),"Daten korrigieren",IF(F14&lt;4,"Dringend &lt; 4 Std.",IF(F14&lt;6,"Knapp &lt; 6 Std.","Fenster OK"))))))</x:f>
      </x:c>
    </x:row>
    <x:row r="15" ht="28" customHeight="1">
      <x:c r="A15" s="26"/>
      <x:c r="B15" s="28"/>
      <x:c r="C15" s="28"/>
      <x:c r="D15" s="28"/>
      <x:c r="E15" s="28"/>
      <x:c r="F15" s="27" t="str">
        <x:f>IF(OR(B15="",E15=""),"",24*(E15-B15))</x:f>
      </x:c>
      <x:c r="G15" s="26"/>
      <x:c r="H15" s="26"/>
      <x:c r="I15" s="26"/>
      <x:c r="J15" s="26"/>
      <x:c r="K15" s="28"/>
      <x:c r="L15" s="26"/>
      <x:c r="M15" s="26"/>
      <x:c r="N15" s="25" t="str">
        <x:f>IF(OR(B15="",E15=""),"",IF(E15&lt;=B15,"Daten korrigieren",IF(OR(C15="",D15="",K15=""),"Einsatz einplanen",IF(OR(C15&lt;B15,D15&lt;=C15,K15&lt;D15,K15&gt;E15),"Daten korrigieren",IF(F15&lt;4,"Dringend &lt; 4 Std.",IF(F15&lt;6,"Knapp &lt; 6 Std.","Fenster OK"))))))</x:f>
      </x:c>
    </x:row>
    <x:row r="16" ht="28" customHeight="1">
      <x:c r="A16" s="26"/>
      <x:c r="B16" s="28"/>
      <x:c r="C16" s="28"/>
      <x:c r="D16" s="28"/>
      <x:c r="E16" s="28"/>
      <x:c r="F16" s="27" t="str">
        <x:f>IF(OR(B16="",E16=""),"",24*(E16-B16))</x:f>
      </x:c>
      <x:c r="G16" s="26"/>
      <x:c r="H16" s="26"/>
      <x:c r="I16" s="26"/>
      <x:c r="J16" s="26"/>
      <x:c r="K16" s="28"/>
      <x:c r="L16" s="26"/>
      <x:c r="M16" s="26"/>
      <x:c r="N16" s="25" t="str">
        <x:f>IF(OR(B16="",E16=""),"",IF(E16&lt;=B16,"Daten korrigieren",IF(OR(C16="",D16="",K16=""),"Einsatz einplanen",IF(OR(C16&lt;B16,D16&lt;=C16,K16&lt;D16,K16&gt;E16),"Daten korrigieren",IF(F16&lt;4,"Dringend &lt; 4 Std.",IF(F16&lt;6,"Knapp &lt; 6 Std.","Fenster OK"))))))</x:f>
      </x:c>
    </x:row>
    <x:row r="17" ht="28" customHeight="1">
      <x:c r="A17" s="26"/>
      <x:c r="B17" s="28"/>
      <x:c r="C17" s="28"/>
      <x:c r="D17" s="28"/>
      <x:c r="E17" s="28"/>
      <x:c r="F17" s="27" t="str">
        <x:f>IF(OR(B17="",E17=""),"",24*(E17-B17))</x:f>
      </x:c>
      <x:c r="G17" s="26"/>
      <x:c r="H17" s="26"/>
      <x:c r="I17" s="26"/>
      <x:c r="J17" s="26"/>
      <x:c r="K17" s="28"/>
      <x:c r="L17" s="26"/>
      <x:c r="M17" s="26"/>
      <x:c r="N17" s="25" t="str">
        <x:f>IF(OR(B17="",E17=""),"",IF(E17&lt;=B17,"Daten korrigieren",IF(OR(C17="",D17="",K17=""),"Einsatz einplanen",IF(OR(C17&lt;B17,D17&lt;=C17,K17&lt;D17,K17&gt;E17),"Daten korrigieren",IF(F17&lt;4,"Dringend &lt; 4 Std.",IF(F17&lt;6,"Knapp &lt; 6 Std.","Fenster OK"))))))</x:f>
      </x:c>
    </x:row>
    <x:row r="18" ht="28" customHeight="1">
      <x:c r="A18" s="26"/>
      <x:c r="B18" s="28"/>
      <x:c r="C18" s="28"/>
      <x:c r="D18" s="28"/>
      <x:c r="E18" s="28"/>
      <x:c r="F18" s="27" t="str">
        <x:f>IF(OR(B18="",E18=""),"",24*(E18-B18))</x:f>
      </x:c>
      <x:c r="G18" s="26"/>
      <x:c r="H18" s="26"/>
      <x:c r="I18" s="26"/>
      <x:c r="J18" s="26"/>
      <x:c r="K18" s="28"/>
      <x:c r="L18" s="26"/>
      <x:c r="M18" s="26"/>
      <x:c r="N18" s="25" t="str">
        <x:f>IF(OR(B18="",E18=""),"",IF(E18&lt;=B18,"Daten korrigieren",IF(OR(C18="",D18="",K18=""),"Einsatz einplanen",IF(OR(C18&lt;B18,D18&lt;=C18,K18&lt;D18,K18&gt;E18),"Daten korrigieren",IF(F18&lt;4,"Dringend &lt; 4 Std.",IF(F18&lt;6,"Knapp &lt; 6 Std.","Fenster OK"))))))</x:f>
      </x:c>
    </x:row>
    <x:row r="19" ht="28" customHeight="1">
      <x:c r="A19" s="26"/>
      <x:c r="B19" s="28"/>
      <x:c r="C19" s="28"/>
      <x:c r="D19" s="28"/>
      <x:c r="E19" s="28"/>
      <x:c r="F19" s="27" t="str">
        <x:f>IF(OR(B19="",E19=""),"",24*(E19-B19))</x:f>
      </x:c>
      <x:c r="G19" s="26"/>
      <x:c r="H19" s="26"/>
      <x:c r="I19" s="26"/>
      <x:c r="J19" s="26"/>
      <x:c r="K19" s="28"/>
      <x:c r="L19" s="26"/>
      <x:c r="M19" s="26"/>
      <x:c r="N19" s="25" t="str">
        <x:f>IF(OR(B19="",E19=""),"",IF(E19&lt;=B19,"Daten korrigieren",IF(OR(C19="",D19="",K19=""),"Einsatz einplanen",IF(OR(C19&lt;B19,D19&lt;=C19,K19&lt;D19,K19&gt;E19),"Daten korrigieren",IF(F19&lt;4,"Dringend &lt; 4 Std.",IF(F19&lt;6,"Knapp &lt; 6 Std.","Fenster OK"))))))</x:f>
      </x:c>
    </x:row>
    <x:row r="20" ht="28" customHeight="1">
      <x:c r="A20" s="26"/>
      <x:c r="B20" s="28"/>
      <x:c r="C20" s="28"/>
      <x:c r="D20" s="28"/>
      <x:c r="E20" s="28"/>
      <x:c r="F20" s="27" t="str">
        <x:f>IF(OR(B20="",E20=""),"",24*(E20-B20))</x:f>
      </x:c>
      <x:c r="G20" s="26"/>
      <x:c r="H20" s="26"/>
      <x:c r="I20" s="26"/>
      <x:c r="J20" s="26"/>
      <x:c r="K20" s="28"/>
      <x:c r="L20" s="26"/>
      <x:c r="M20" s="26"/>
      <x:c r="N20" s="25" t="str">
        <x:f>IF(OR(B20="",E20=""),"",IF(E20&lt;=B20,"Daten korrigieren",IF(OR(C20="",D20="",K20=""),"Einsatz einplanen",IF(OR(C20&lt;B20,D20&lt;=C20,K20&lt;D20,K20&gt;E20),"Daten korrigieren",IF(F20&lt;4,"Dringend &lt; 4 Std.",IF(F20&lt;6,"Knapp &lt; 6 Std.","Fenster OK"))))))</x:f>
      </x:c>
    </x:row>
    <x:row r="21" ht="28" customHeight="1">
      <x:c r="A21" s="26"/>
      <x:c r="B21" s="28"/>
      <x:c r="C21" s="28"/>
      <x:c r="D21" s="28"/>
      <x:c r="E21" s="28"/>
      <x:c r="F21" s="27" t="str">
        <x:f>IF(OR(B21="",E21=""),"",24*(E21-B21))</x:f>
      </x:c>
      <x:c r="G21" s="26"/>
      <x:c r="H21" s="26"/>
      <x:c r="I21" s="26"/>
      <x:c r="J21" s="26"/>
      <x:c r="K21" s="28"/>
      <x:c r="L21" s="26"/>
      <x:c r="M21" s="26"/>
      <x:c r="N21" s="25" t="str">
        <x:f>IF(OR(B21="",E21=""),"",IF(E21&lt;=B21,"Daten korrigieren",IF(OR(C21="",D21="",K21=""),"Einsatz einplanen",IF(OR(C21&lt;B21,D21&lt;=C21,K21&lt;D21,K21&gt;E21),"Daten korrigieren",IF(F21&lt;4,"Dringend &lt; 4 Std.",IF(F21&lt;6,"Knapp &lt; 6 Std.","Fenster OK"))))))</x:f>
      </x:c>
    </x:row>
    <x:row r="22" ht="28" customHeight="1">
      <x:c r="A22" s="26"/>
      <x:c r="B22" s="28"/>
      <x:c r="C22" s="28"/>
      <x:c r="D22" s="28"/>
      <x:c r="E22" s="28"/>
      <x:c r="F22" s="27" t="str">
        <x:f>IF(OR(B22="",E22=""),"",24*(E22-B22))</x:f>
      </x:c>
      <x:c r="G22" s="26"/>
      <x:c r="H22" s="26"/>
      <x:c r="I22" s="26"/>
      <x:c r="J22" s="26"/>
      <x:c r="K22" s="28"/>
      <x:c r="L22" s="26"/>
      <x:c r="M22" s="26"/>
      <x:c r="N22" s="25" t="str">
        <x:f>IF(OR(B22="",E22=""),"",IF(E22&lt;=B22,"Daten korrigieren",IF(OR(C22="",D22="",K22=""),"Einsatz einplanen",IF(OR(C22&lt;B22,D22&lt;=C22,K22&lt;D22,K22&gt;E22),"Daten korrigieren",IF(F22&lt;4,"Dringend &lt; 4 Std.",IF(F22&lt;6,"Knapp &lt; 6 Std.","Fenster OK"))))))</x:f>
      </x:c>
    </x:row>
    <x:row r="23" ht="28" customHeight="1">
      <x:c r="A23" s="26"/>
      <x:c r="B23" s="28"/>
      <x:c r="C23" s="28"/>
      <x:c r="D23" s="28"/>
      <x:c r="E23" s="28"/>
      <x:c r="F23" s="27" t="str">
        <x:f>IF(OR(B23="",E23=""),"",24*(E23-B23))</x:f>
      </x:c>
      <x:c r="G23" s="26"/>
      <x:c r="H23" s="26"/>
      <x:c r="I23" s="26"/>
      <x:c r="J23" s="26"/>
      <x:c r="K23" s="28"/>
      <x:c r="L23" s="26"/>
      <x:c r="M23" s="26"/>
      <x:c r="N23" s="25" t="str">
        <x:f>IF(OR(B23="",E23=""),"",IF(E23&lt;=B23,"Daten korrigieren",IF(OR(C23="",D23="",K23=""),"Einsatz einplanen",IF(OR(C23&lt;B23,D23&lt;=C23,K23&lt;D23,K23&gt;E23),"Daten korrigieren",IF(F23&lt;4,"Dringend &lt; 4 Std.",IF(F23&lt;6,"Knapp &lt; 6 Std.","Fenster OK"))))))</x:f>
      </x:c>
    </x:row>
    <x:row r="26" ht="29" customHeight="1">
      <x:c r="A26" s="30" t="str">
        <x:v>Wiederkehrende Aufgaben zwischen den Gästewechseln</x:v>
      </x:c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</x:row>
    <x:row r="27" ht="28" customHeight="1">
      <x:c r="A27" s="10" t="str">
        <x:v>Fälligkeiten werden aus letzter Ausführung und Intervall in Tagen berechnet. Beide Angaben können angepasst werden.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</x:row>
    <x:row r="29" ht="30" customHeight="1">
      <x:c r="A29" s="22" t="str">
        <x:v>Rhythmus</x:v>
      </x:c>
      <x:c r="B29" s="22" t="str">
        <x:v>Unterkunft</x:v>
      </x:c>
      <x:c r="C29" s="22" t="str">
        <x:v>Bereich</x:v>
      </x:c>
      <x:c r="D29" s="22" t="str">
        <x:v>Aufgabe</x:v>
      </x:c>
      <x:c r="E29" s="22" t="str">
        <x:v>Zuständig</x:v>
      </x:c>
      <x:c r="F29" s="22" t="str">
        <x:v>Zuletzt erledigt</x:v>
      </x:c>
      <x:c r="G29" s="22" t="str">
        <x:v>Intervall (Tage)</x:v>
      </x:c>
      <x:c r="H29" s="22" t="str">
        <x:v>Nächste Fälligkeit</x:v>
      </x:c>
      <x:c r="I29" s="22" t="str">
        <x:v>Status</x:v>
      </x:c>
    </x:row>
    <x:row r="30" ht="55" customHeight="1">
      <x:c r="A30" s="25" t="str">
        <x:v>Wöchentlich</x:v>
      </x:c>
      <x:c r="B30" s="26" t="str"/>
      <x:c r="C30" s="25" t="str">
        <x:v>Wäsche und Bestand</x:v>
      </x:c>
      <x:c r="D30" s="25" t="str">
        <x:v>Saubere Wäsche und Verbrauchsmaterial zählen</x:v>
      </x:c>
      <x:c r="E30" s="26" t="str"/>
      <x:c r="F30" s="31"/>
      <x:c r="G30" s="26" t="n">
        <x:v>7</x:v>
      </x:c>
      <x:c r="H30" s="32" t="str">
        <x:f>IF(F30="","",F30+G30)</x:f>
      </x:c>
      <x:c r="I30" s="25" t="str">
        <x:f>IF(F30="","Einzuplanen",IF(H30&lt;$B$5,"Überfällig",IF(H30&lt;=$B$5+7,"Bald fällig","Geplant")))</x:f>
        <x:v>Einzuplanen</x:v>
      </x:c>
    </x:row>
    <x:row r="31" ht="55" customHeight="1">
      <x:c r="A31" s="25" t="str">
        <x:v>Wöchentlich</x:v>
      </x:c>
      <x:c r="B31" s="26" t="str"/>
      <x:c r="C31" s="25" t="str">
        <x:v>Wartung</x:v>
      </x:c>
      <x:c r="D31" s="25" t="str">
        <x:v>Offene Vorfälle und dringende Maßnahmen prüfen</x:v>
      </x:c>
      <x:c r="E31" s="26" t="str"/>
      <x:c r="F31" s="31"/>
      <x:c r="G31" s="26" t="n">
        <x:v>7</x:v>
      </x:c>
      <x:c r="H31" s="32" t="str">
        <x:f>IF(F31="","",F31+G31)</x:f>
      </x:c>
      <x:c r="I31" s="25" t="str">
        <x:f>IF(F31="","Einzuplanen",IF(H31&lt;$B$5,"Überfällig",IF(H31&lt;=$B$5+7,"Bald fällig","Geplant")))</x:f>
        <x:v>Einzuplanen</x:v>
      </x:c>
    </x:row>
    <x:row r="32" ht="55" customHeight="1">
      <x:c r="A32" s="25" t="str">
        <x:v>Monatlich</x:v>
      </x:c>
      <x:c r="B32" s="26" t="str"/>
      <x:c r="C32" s="25" t="str">
        <x:v>Fenster</x:v>
      </x:c>
      <x:c r="D32" s="25" t="str">
        <x:v>Fenster, Rahmen und Schienen nach Lage reinigen</x:v>
      </x:c>
      <x:c r="E32" s="26" t="str"/>
      <x:c r="F32" s="31"/>
      <x:c r="G32" s="26" t="n">
        <x:v>30</x:v>
      </x:c>
      <x:c r="H32" s="32" t="str">
        <x:f>IF(F32="","",F32+G32)</x:f>
      </x:c>
      <x:c r="I32" s="25" t="str">
        <x:f>IF(F32="","Einzuplanen",IF(H32&lt;$B$5,"Überfällig",IF(H32&lt;=$B$5+7,"Bald fällig","Geplant")))</x:f>
        <x:v>Einzuplanen</x:v>
      </x:c>
    </x:row>
    <x:row r="33" ht="55" customHeight="1">
      <x:c r="A33" s="25" t="str">
        <x:v>Monatlich</x:v>
      </x:c>
      <x:c r="B33" s="26" t="str"/>
      <x:c r="C33" s="25" t="str">
        <x:v>Mobiliar</x:v>
      </x:c>
      <x:c r="D33" s="25" t="str">
        <x:v>Unter und hinter zugänglichem Mobiliar reinigen</x:v>
      </x:c>
      <x:c r="E33" s="26" t="str"/>
      <x:c r="F33" s="31"/>
      <x:c r="G33" s="26" t="n">
        <x:v>30</x:v>
      </x:c>
      <x:c r="H33" s="32" t="str">
        <x:f>IF(F33="","",F33+G33)</x:f>
      </x:c>
      <x:c r="I33" s="25" t="str">
        <x:f>IF(F33="","Einzuplanen",IF(H33&lt;$B$5,"Überfällig",IF(H33&lt;=$B$5+7,"Bald fällig","Geplant")))</x:f>
        <x:v>Einzuplanen</x:v>
      </x:c>
    </x:row>
    <x:row r="34" ht="55" customHeight="1">
      <x:c r="A34" s="25" t="str">
        <x:v>Monatlich</x:v>
      </x:c>
      <x:c r="B34" s="26" t="str"/>
      <x:c r="C34" s="25" t="str">
        <x:v>Geräte</x:v>
      </x:c>
      <x:c r="D34" s="25" t="str">
        <x:v>Geräte, Armaturen und Duschköpfe entkalken</x:v>
      </x:c>
      <x:c r="E34" s="26" t="str"/>
      <x:c r="F34" s="31"/>
      <x:c r="G34" s="26" t="n">
        <x:v>30</x:v>
      </x:c>
      <x:c r="H34" s="32" t="str">
        <x:f>IF(F34="","",F34+G34)</x:f>
      </x:c>
      <x:c r="I34" s="25" t="str">
        <x:f>IF(F34="","Einzuplanen",IF(H34&lt;$B$5,"Überfällig",IF(H34&lt;=$B$5+7,"Bald fällig","Geplant")))</x:f>
        <x:v>Einzuplanen</x:v>
      </x:c>
    </x:row>
    <x:row r="35" ht="55" customHeight="1">
      <x:c r="A35" s="25" t="str">
        <x:v>Monatlich</x:v>
      </x:c>
      <x:c r="B35" s="26" t="str"/>
      <x:c r="C35" s="25" t="str">
        <x:v>Lüftung</x:v>
      </x:c>
      <x:c r="D35" s="25" t="str">
        <x:v>Filter, Haube und Abluft reinigen</x:v>
      </x:c>
      <x:c r="E35" s="26" t="str"/>
      <x:c r="F35" s="31"/>
      <x:c r="G35" s="26" t="n">
        <x:v>30</x:v>
      </x:c>
      <x:c r="H35" s="32" t="str">
        <x:f>IF(F35="","",F35+G35)</x:f>
      </x:c>
      <x:c r="I35" s="25" t="str">
        <x:f>IF(F35="","Einzuplanen",IF(H35&lt;$B$5,"Überfällig",IF(H35&lt;=$B$5+7,"Bald fällig","Geplant")))</x:f>
        <x:v>Einzuplanen</x:v>
      </x:c>
    </x:row>
    <x:row r="36" ht="55" customHeight="1">
      <x:c r="A36" s="25" t="str">
        <x:v>Vierteljährlich</x:v>
      </x:c>
      <x:c r="B36" s="26" t="str"/>
      <x:c r="C36" s="25" t="str">
        <x:v>Textilien</x:v>
      </x:c>
      <x:c r="D36" s="25" t="str">
        <x:v>Sofa, Vorhänge und Textilien tiefenreinigen</x:v>
      </x:c>
      <x:c r="E36" s="26" t="str"/>
      <x:c r="F36" s="31"/>
      <x:c r="G36" s="26" t="n">
        <x:v>90</x:v>
      </x:c>
      <x:c r="H36" s="32" t="str">
        <x:f>IF(F36="","",F36+G36)</x:f>
      </x:c>
      <x:c r="I36" s="25" t="str">
        <x:f>IF(F36="","Einzuplanen",IF(H36&lt;$B$5,"Überfällig",IF(H36&lt;=$B$5+7,"Bald fällig","Geplant")))</x:f>
        <x:v>Einzuplanen</x:v>
      </x:c>
    </x:row>
    <x:row r="37" ht="55" customHeight="1">
      <x:c r="A37" s="25" t="str">
        <x:v>Vierteljährlich</x:v>
      </x:c>
      <x:c r="B37" s="26" t="str"/>
      <x:c r="C37" s="25" t="str">
        <x:v>Inventar</x:v>
      </x:c>
      <x:c r="D37" s="25" t="str">
        <x:v>Mengen, Schäden und Ablaufdaten prüfen</x:v>
      </x:c>
      <x:c r="E37" s="26" t="str"/>
      <x:c r="F37" s="31"/>
      <x:c r="G37" s="26" t="n">
        <x:v>90</x:v>
      </x:c>
      <x:c r="H37" s="32" t="str">
        <x:f>IF(F37="","",F37+G37)</x:f>
      </x:c>
      <x:c r="I37" s="25" t="str">
        <x:f>IF(F37="","Einzuplanen",IF(H37&lt;$B$5,"Überfällig",IF(H37&lt;=$B$5+7,"Bald fällig","Geplant")))</x:f>
        <x:v>Einzuplanen</x:v>
      </x:c>
    </x:row>
    <x:row r="38" ht="55" customHeight="1">
      <x:c r="A38" s="25" t="str">
        <x:v>Vierteljährlich</x:v>
      </x:c>
      <x:c r="B38" s="26" t="str"/>
      <x:c r="C38" s="25" t="str">
        <x:v>Sicherheit und Standard</x:v>
      </x:c>
      <x:c r="D38" s="25" t="str">
        <x:v>Ausrüstung, Zugang und Referenzfotos prüfen</x:v>
      </x:c>
      <x:c r="E38" s="26" t="str"/>
      <x:c r="F38" s="31"/>
      <x:c r="G38" s="26" t="n">
        <x:v>90</x:v>
      </x:c>
      <x:c r="H38" s="32" t="str">
        <x:f>IF(F38="","",F38+G38)</x:f>
      </x:c>
      <x:c r="I38" s="25" t="str">
        <x:f>IF(F38="","Einzuplanen",IF(H38&lt;$B$5,"Überfällig",IF(H38&lt;=$B$5+7,"Bald fällig","Geplant")))</x:f>
        <x:v>Einzuplanen</x:v>
      </x:c>
    </x:row>
    <x:row r="41" ht="28" customHeight="1">
      <x:c r="A41" s="46" t="str">
        <x:v>Beispiel: Abreise 10:00, Reinigung 10:30-15:00, Kontrolle 15:15, Anreise 16:00.
Ist das Zeitfenster zugeteilt? Öffnen Sie die kostenlose Ausführungscheckliste und bewerben Sie sich für den HostKit-Piloten, wenn Sie echte Gästewechsel betreuen.
https://hostkit.ch/de/reinigungsplan-ferienwohnung/?utm_source=xlsx&amp;utm_medium=organic&amp;utm_campaign=free_planner&amp;utm_content=de</x:v>
      </x:c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8"/>
    </x:row>
    <x:row r="42" ht="28" customHeight="1">
      <x:c r="A42" s="49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  <x:c r="L42" s="50"/>
      <x:c r="M42" s="50"/>
      <x:c r="N42" s="51"/>
    </x:row>
  </x:sheetData>
  <x:mergeCells>
    <x:mergeCell ref="A1:N1"/>
    <x:mergeCell ref="A2:N2"/>
    <x:mergeCell ref="A3:N3"/>
    <x:mergeCell ref="A26:N26"/>
    <x:mergeCell ref="A27:N27"/>
    <x:mergeCell ref="A41:N42"/>
  </x:mergeCells>
  <x:conditionalFormatting sqref="N8:N23">
    <x:cfRule type="containsText" dxfId="8" priority="1" operator="containsText" text="Einsatz einplanen"/>
    <x:cfRule type="containsText" dxfId="9" priority="2" operator="containsText" text="Daten korrigieren"/>
    <x:cfRule type="containsText" dxfId="10" priority="3" operator="containsText" text="Dringend &lt; 4 Std."/>
    <x:cfRule type="containsText" dxfId="11" priority="4" operator="containsText" text="Knapp &lt; 6 Std."/>
    <x:cfRule type="containsText" dxfId="12" priority="5" operator="containsText" text="Fenster OK"/>
  </x:conditionalFormatting>
  <x:conditionalFormatting sqref="I30:I38">
    <x:cfRule type="containsText" dxfId="13" priority="6" operator="containsText" text="Überfällig"/>
    <x:cfRule type="containsText" dxfId="14" priority="7" operator="containsText" text="Bald fällig"/>
    <x:cfRule type="containsText" dxfId="15" priority="8" operator="containsText" text="Geplant"/>
  </x:conditionalFormatting>
  <x:dataValidations count="3">
    <x:dataValidation type="list" sqref="I8:I23">
      <x:formula1>"Vorbereiten,Bereit,Nicht nötig"</x:formula1>
    </x:dataValidation>
    <x:dataValidation type="list" sqref="L8:L23">
      <x:formula1>"Zuzuweisen,Geplant,In Arbeit,Freigegeben,Vorfall"</x:formula1>
    </x:dataValidation>
    <x:dataValidation type="whole" operator="between" sqref="G30:G38">
      <x:formula1>1</x:formula1>
      <x:formula2>365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6" hidden="0" customWidth="1"/>
    <x:col min="7" max="7" width="17" hidden="0" customWidth="1"/>
    <x:col min="8" max="8" width="17" hidden="0" customWidth="1"/>
    <x:col min="9" max="9" width="18" hidden="0" customWidth="1"/>
    <x:col min="10" max="10" width="18" hidden="0" customWidth="1"/>
    <x:col min="11" max="11" width="19" hidden="0" customWidth="1"/>
    <x:col min="12" max="12" width="16" hidden="0" customWidth="1"/>
    <x:col min="13" max="13" width="28" hidden="0" customWidth="1"/>
    <x:col min="14" max="14" width="18" hidden="0" customWidth="1"/>
  </x:cols>
  <x:sheetData>
    <x:row r="1" ht="38" customHeight="1">
      <x:c r="A1" s="3" t="str">
        <x:v>Cleaning schedule for short-term rental turnovers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5" customHeight="1">
      <x:c r="A2" s="6" t="str">
        <x:v>Connect every checkout to a time window, owner, backup and final sign-off.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3" ht="31" customHeight="1">
      <x:c r="A3" s="10" t="str">
        <x:v>Details entered in this template stay in your file. Replace the example row, then duplicate rows for additional bookings.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>
      <x:c r="A5" s="14" t="str">
        <x:v>Reference date</x:v>
      </x:c>
      <x:c r="B5" s="16" t="n">
        <x:v>46234.5</x:v>
      </x:c>
      <x:c r="C5" s="14"/>
      <x:c r="D5" s="14" t="str">
        <x:v>Turnovers entered</x:v>
      </x:c>
      <x:c r="E5" s="18" t="n">
        <x:f>COUNTA(A8:A23)</x:f>
        <x:v>1</x:v>
      </x:c>
      <x:c r="F5" s="14" t="str">
        <x:v>Validated</x:v>
      </x:c>
      <x:c r="G5" s="18" t="n">
        <x:f>COUNTIFS(A8:A23,"&lt;&gt;",B8:B23,"&lt;&gt;",C8:C23,"&lt;&gt;",D8:D23,"&lt;&gt;",E8:E23,"&lt;&gt;",G8:G23,"&lt;&gt;",J8:J23,"&lt;&gt;",K8:K23,"&lt;&gt;",L8:L23,"Validated",N8:N23,"&lt;&gt;Fix dates")</x:f>
        <x:v>0</x:v>
      </x:c>
      <x:c r="H5" s="14" t="str">
        <x:v>Incidents</x:v>
      </x:c>
      <x:c r="I5" s="18" t="n">
        <x:f>COUNTIF(L8:L23,"Incident")</x:f>
        <x:v>0</x:v>
      </x:c>
    </x:row>
    <x:row r="7" ht="31" customHeight="1">
      <x:c r="A7" s="22" t="str">
        <x:v>Property</x:v>
      </x:c>
      <x:c r="B7" s="22" t="str">
        <x:v>Checkout</x:v>
      </x:c>
      <x:c r="C7" s="22" t="str">
        <x:v>Cleaning start</x:v>
      </x:c>
      <x:c r="D7" s="22" t="str">
        <x:v>Cleaning end</x:v>
      </x:c>
      <x:c r="E7" s="22" t="str">
        <x:v>Next check-in</x:v>
      </x:c>
      <x:c r="F7" s="22" t="str">
        <x:v>Cleaning window (h)</x:v>
      </x:c>
      <x:c r="G7" s="22" t="str">
        <x:v>Cleaner</x:v>
      </x:c>
      <x:c r="H7" s="22" t="str">
        <x:v>Backup</x:v>
      </x:c>
      <x:c r="I7" s="22" t="str">
        <x:v>Laundry / restock</x:v>
      </x:c>
      <x:c r="J7" s="22" t="str">
        <x:v>Final check</x:v>
      </x:c>
      <x:c r="K7" s="22" t="str">
        <x:v>Check time</x:v>
      </x:c>
      <x:c r="L7" s="22" t="str">
        <x:v>Status</x:v>
      </x:c>
      <x:c r="M7" s="22" t="str">
        <x:v>Incident / notes</x:v>
      </x:c>
      <x:c r="N7" s="22" t="str">
        <x:v>Alert</x:v>
      </x:c>
    </x:row>
    <x:row r="8" ht="28" customHeight="1">
      <x:c r="A8" s="26" t="str">
        <x:v>EXAMPLE - Apartment 1</x:v>
      </x:c>
      <x:c r="B8" s="28" t="n">
        <x:f>TODAY()+TIME(10,0,0)</x:f>
        <x:v>46234.416666666664</x:v>
      </x:c>
      <x:c r="C8" s="28" t="n">
        <x:f>TODAY()+TIME(10,30,0)</x:f>
        <x:v>46234.4375</x:v>
      </x:c>
      <x:c r="D8" s="28" t="n">
        <x:f>TODAY()+TIME(15,0,0)</x:f>
        <x:v>46234.625</x:v>
      </x:c>
      <x:c r="E8" s="28" t="n">
        <x:f>TODAY()+TIME(16,0,0)</x:f>
        <x:v>46234.666666666664</x:v>
      </x:c>
      <x:c r="F8" s="27" t="n">
        <x:f>IF(OR(B8="",E8=""),"",24*(E8-B8))</x:f>
        <x:v>6</x:v>
      </x:c>
      <x:c r="G8" s="26" t="str">
        <x:v>Camille</x:v>
      </x:c>
      <x:c r="H8" s="26" t="str">
        <x:v>Alex</x:v>
      </x:c>
      <x:c r="I8" s="26" t="str">
        <x:v>Ready</x:v>
      </x:c>
      <x:c r="J8" s="26" t="str">
        <x:v>Manager</x:v>
      </x:c>
      <x:c r="K8" s="28" t="n">
        <x:f>TODAY()+TIME(15,15,0)</x:f>
        <x:v>46234.635416666664</x:v>
      </x:c>
      <x:c r="L8" s="26" t="str">
        <x:v>Planned</x:v>
      </x:c>
      <x:c r="M8" s="26"/>
      <x:c r="N8" s="25" t="str">
        <x:f>IF(OR(B8="",E8=""),"",IF(E8&lt;=B8,"Fix dates",IF(OR(C8="",D8="",K8=""),"Schedule intervention",IF(OR(C8&lt;B8,D8&lt;=C8,K8&lt;D8,K8&gt;E8),"Fix dates",IF(F8&lt;4,"Urgent &lt; 4 h",IF(F8&lt;6,"Tight &lt; 6 h","Window OK"))))))</x:f>
        <x:v>Window OK</x:v>
      </x:c>
    </x:row>
    <x:row r="9" ht="28" customHeight="1">
      <x:c r="A9" s="26"/>
      <x:c r="B9" s="28"/>
      <x:c r="C9" s="28"/>
      <x:c r="D9" s="28"/>
      <x:c r="E9" s="28"/>
      <x:c r="F9" s="27" t="str">
        <x:f>IF(OR(B9="",E9=""),"",24*(E9-B9))</x:f>
      </x:c>
      <x:c r="G9" s="26"/>
      <x:c r="H9" s="26"/>
      <x:c r="I9" s="26"/>
      <x:c r="J9" s="26"/>
      <x:c r="K9" s="28"/>
      <x:c r="L9" s="26"/>
      <x:c r="M9" s="26"/>
      <x:c r="N9" s="25" t="str">
        <x:f>IF(OR(B9="",E9=""),"",IF(E9&lt;=B9,"Fix dates",IF(OR(C9="",D9="",K9=""),"Schedule intervention",IF(OR(C9&lt;B9,D9&lt;=C9,K9&lt;D9,K9&gt;E9),"Fix dates",IF(F9&lt;4,"Urgent &lt; 4 h",IF(F9&lt;6,"Tight &lt; 6 h","Window OK"))))))</x:f>
      </x:c>
    </x:row>
    <x:row r="10" ht="28" customHeight="1">
      <x:c r="A10" s="26"/>
      <x:c r="B10" s="28"/>
      <x:c r="C10" s="28"/>
      <x:c r="D10" s="28"/>
      <x:c r="E10" s="28"/>
      <x:c r="F10" s="27" t="str">
        <x:f>IF(OR(B10="",E10=""),"",24*(E10-B10))</x:f>
      </x:c>
      <x:c r="G10" s="26"/>
      <x:c r="H10" s="26"/>
      <x:c r="I10" s="26"/>
      <x:c r="J10" s="26"/>
      <x:c r="K10" s="28"/>
      <x:c r="L10" s="26"/>
      <x:c r="M10" s="26"/>
      <x:c r="N10" s="25" t="str">
        <x:f>IF(OR(B10="",E10=""),"",IF(E10&lt;=B10,"Fix dates",IF(OR(C10="",D10="",K10=""),"Schedule intervention",IF(OR(C10&lt;B10,D10&lt;=C10,K10&lt;D10,K10&gt;E10),"Fix dates",IF(F10&lt;4,"Urgent &lt; 4 h",IF(F10&lt;6,"Tight &lt; 6 h","Window OK"))))))</x:f>
      </x:c>
    </x:row>
    <x:row r="11" ht="28" customHeight="1">
      <x:c r="A11" s="26"/>
      <x:c r="B11" s="28"/>
      <x:c r="C11" s="28"/>
      <x:c r="D11" s="28"/>
      <x:c r="E11" s="28"/>
      <x:c r="F11" s="27" t="str">
        <x:f>IF(OR(B11="",E11=""),"",24*(E11-B11))</x:f>
      </x:c>
      <x:c r="G11" s="26"/>
      <x:c r="H11" s="26"/>
      <x:c r="I11" s="26"/>
      <x:c r="J11" s="26"/>
      <x:c r="K11" s="28"/>
      <x:c r="L11" s="26"/>
      <x:c r="M11" s="26"/>
      <x:c r="N11" s="25" t="str">
        <x:f>IF(OR(B11="",E11=""),"",IF(E11&lt;=B11,"Fix dates",IF(OR(C11="",D11="",K11=""),"Schedule intervention",IF(OR(C11&lt;B11,D11&lt;=C11,K11&lt;D11,K11&gt;E11),"Fix dates",IF(F11&lt;4,"Urgent &lt; 4 h",IF(F11&lt;6,"Tight &lt; 6 h","Window OK"))))))</x:f>
      </x:c>
    </x:row>
    <x:row r="12" ht="28" customHeight="1">
      <x:c r="A12" s="26"/>
      <x:c r="B12" s="28"/>
      <x:c r="C12" s="28"/>
      <x:c r="D12" s="28"/>
      <x:c r="E12" s="28"/>
      <x:c r="F12" s="27" t="str">
        <x:f>IF(OR(B12="",E12=""),"",24*(E12-B12))</x:f>
      </x:c>
      <x:c r="G12" s="26"/>
      <x:c r="H12" s="26"/>
      <x:c r="I12" s="26"/>
      <x:c r="J12" s="26"/>
      <x:c r="K12" s="28"/>
      <x:c r="L12" s="26"/>
      <x:c r="M12" s="26"/>
      <x:c r="N12" s="25" t="str">
        <x:f>IF(OR(B12="",E12=""),"",IF(E12&lt;=B12,"Fix dates",IF(OR(C12="",D12="",K12=""),"Schedule intervention",IF(OR(C12&lt;B12,D12&lt;=C12,K12&lt;D12,K12&gt;E12),"Fix dates",IF(F12&lt;4,"Urgent &lt; 4 h",IF(F12&lt;6,"Tight &lt; 6 h","Window OK"))))))</x:f>
      </x:c>
    </x:row>
    <x:row r="13" ht="28" customHeight="1">
      <x:c r="A13" s="26"/>
      <x:c r="B13" s="28"/>
      <x:c r="C13" s="28"/>
      <x:c r="D13" s="28"/>
      <x:c r="E13" s="28"/>
      <x:c r="F13" s="27" t="str">
        <x:f>IF(OR(B13="",E13=""),"",24*(E13-B13))</x:f>
      </x:c>
      <x:c r="G13" s="26"/>
      <x:c r="H13" s="26"/>
      <x:c r="I13" s="26"/>
      <x:c r="J13" s="26"/>
      <x:c r="K13" s="28"/>
      <x:c r="L13" s="26"/>
      <x:c r="M13" s="26"/>
      <x:c r="N13" s="25" t="str">
        <x:f>IF(OR(B13="",E13=""),"",IF(E13&lt;=B13,"Fix dates",IF(OR(C13="",D13="",K13=""),"Schedule intervention",IF(OR(C13&lt;B13,D13&lt;=C13,K13&lt;D13,K13&gt;E13),"Fix dates",IF(F13&lt;4,"Urgent &lt; 4 h",IF(F13&lt;6,"Tight &lt; 6 h","Window OK"))))))</x:f>
      </x:c>
    </x:row>
    <x:row r="14" ht="28" customHeight="1">
      <x:c r="A14" s="26"/>
      <x:c r="B14" s="28"/>
      <x:c r="C14" s="28"/>
      <x:c r="D14" s="28"/>
      <x:c r="E14" s="28"/>
      <x:c r="F14" s="27" t="str">
        <x:f>IF(OR(B14="",E14=""),"",24*(E14-B14))</x:f>
      </x:c>
      <x:c r="G14" s="26"/>
      <x:c r="H14" s="26"/>
      <x:c r="I14" s="26"/>
      <x:c r="J14" s="26"/>
      <x:c r="K14" s="28"/>
      <x:c r="L14" s="26"/>
      <x:c r="M14" s="26"/>
      <x:c r="N14" s="25" t="str">
        <x:f>IF(OR(B14="",E14=""),"",IF(E14&lt;=B14,"Fix dates",IF(OR(C14="",D14="",K14=""),"Schedule intervention",IF(OR(C14&lt;B14,D14&lt;=C14,K14&lt;D14,K14&gt;E14),"Fix dates",IF(F14&lt;4,"Urgent &lt; 4 h",IF(F14&lt;6,"Tight &lt; 6 h","Window OK"))))))</x:f>
      </x:c>
    </x:row>
    <x:row r="15" ht="28" customHeight="1">
      <x:c r="A15" s="26"/>
      <x:c r="B15" s="28"/>
      <x:c r="C15" s="28"/>
      <x:c r="D15" s="28"/>
      <x:c r="E15" s="28"/>
      <x:c r="F15" s="27" t="str">
        <x:f>IF(OR(B15="",E15=""),"",24*(E15-B15))</x:f>
      </x:c>
      <x:c r="G15" s="26"/>
      <x:c r="H15" s="26"/>
      <x:c r="I15" s="26"/>
      <x:c r="J15" s="26"/>
      <x:c r="K15" s="28"/>
      <x:c r="L15" s="26"/>
      <x:c r="M15" s="26"/>
      <x:c r="N15" s="25" t="str">
        <x:f>IF(OR(B15="",E15=""),"",IF(E15&lt;=B15,"Fix dates",IF(OR(C15="",D15="",K15=""),"Schedule intervention",IF(OR(C15&lt;B15,D15&lt;=C15,K15&lt;D15,K15&gt;E15),"Fix dates",IF(F15&lt;4,"Urgent &lt; 4 h",IF(F15&lt;6,"Tight &lt; 6 h","Window OK"))))))</x:f>
      </x:c>
    </x:row>
    <x:row r="16" ht="28" customHeight="1">
      <x:c r="A16" s="26"/>
      <x:c r="B16" s="28"/>
      <x:c r="C16" s="28"/>
      <x:c r="D16" s="28"/>
      <x:c r="E16" s="28"/>
      <x:c r="F16" s="27" t="str">
        <x:f>IF(OR(B16="",E16=""),"",24*(E16-B16))</x:f>
      </x:c>
      <x:c r="G16" s="26"/>
      <x:c r="H16" s="26"/>
      <x:c r="I16" s="26"/>
      <x:c r="J16" s="26"/>
      <x:c r="K16" s="28"/>
      <x:c r="L16" s="26"/>
      <x:c r="M16" s="26"/>
      <x:c r="N16" s="25" t="str">
        <x:f>IF(OR(B16="",E16=""),"",IF(E16&lt;=B16,"Fix dates",IF(OR(C16="",D16="",K16=""),"Schedule intervention",IF(OR(C16&lt;B16,D16&lt;=C16,K16&lt;D16,K16&gt;E16),"Fix dates",IF(F16&lt;4,"Urgent &lt; 4 h",IF(F16&lt;6,"Tight &lt; 6 h","Window OK"))))))</x:f>
      </x:c>
    </x:row>
    <x:row r="17" ht="28" customHeight="1">
      <x:c r="A17" s="26"/>
      <x:c r="B17" s="28"/>
      <x:c r="C17" s="28"/>
      <x:c r="D17" s="28"/>
      <x:c r="E17" s="28"/>
      <x:c r="F17" s="27" t="str">
        <x:f>IF(OR(B17="",E17=""),"",24*(E17-B17))</x:f>
      </x:c>
      <x:c r="G17" s="26"/>
      <x:c r="H17" s="26"/>
      <x:c r="I17" s="26"/>
      <x:c r="J17" s="26"/>
      <x:c r="K17" s="28"/>
      <x:c r="L17" s="26"/>
      <x:c r="M17" s="26"/>
      <x:c r="N17" s="25" t="str">
        <x:f>IF(OR(B17="",E17=""),"",IF(E17&lt;=B17,"Fix dates",IF(OR(C17="",D17="",K17=""),"Schedule intervention",IF(OR(C17&lt;B17,D17&lt;=C17,K17&lt;D17,K17&gt;E17),"Fix dates",IF(F17&lt;4,"Urgent &lt; 4 h",IF(F17&lt;6,"Tight &lt; 6 h","Window OK"))))))</x:f>
      </x:c>
    </x:row>
    <x:row r="18" ht="28" customHeight="1">
      <x:c r="A18" s="26"/>
      <x:c r="B18" s="28"/>
      <x:c r="C18" s="28"/>
      <x:c r="D18" s="28"/>
      <x:c r="E18" s="28"/>
      <x:c r="F18" s="27" t="str">
        <x:f>IF(OR(B18="",E18=""),"",24*(E18-B18))</x:f>
      </x:c>
      <x:c r="G18" s="26"/>
      <x:c r="H18" s="26"/>
      <x:c r="I18" s="26"/>
      <x:c r="J18" s="26"/>
      <x:c r="K18" s="28"/>
      <x:c r="L18" s="26"/>
      <x:c r="M18" s="26"/>
      <x:c r="N18" s="25" t="str">
        <x:f>IF(OR(B18="",E18=""),"",IF(E18&lt;=B18,"Fix dates",IF(OR(C18="",D18="",K18=""),"Schedule intervention",IF(OR(C18&lt;B18,D18&lt;=C18,K18&lt;D18,K18&gt;E18),"Fix dates",IF(F18&lt;4,"Urgent &lt; 4 h",IF(F18&lt;6,"Tight &lt; 6 h","Window OK"))))))</x:f>
      </x:c>
    </x:row>
    <x:row r="19" ht="28" customHeight="1">
      <x:c r="A19" s="26"/>
      <x:c r="B19" s="28"/>
      <x:c r="C19" s="28"/>
      <x:c r="D19" s="28"/>
      <x:c r="E19" s="28"/>
      <x:c r="F19" s="27" t="str">
        <x:f>IF(OR(B19="",E19=""),"",24*(E19-B19))</x:f>
      </x:c>
      <x:c r="G19" s="26"/>
      <x:c r="H19" s="26"/>
      <x:c r="I19" s="26"/>
      <x:c r="J19" s="26"/>
      <x:c r="K19" s="28"/>
      <x:c r="L19" s="26"/>
      <x:c r="M19" s="26"/>
      <x:c r="N19" s="25" t="str">
        <x:f>IF(OR(B19="",E19=""),"",IF(E19&lt;=B19,"Fix dates",IF(OR(C19="",D19="",K19=""),"Schedule intervention",IF(OR(C19&lt;B19,D19&lt;=C19,K19&lt;D19,K19&gt;E19),"Fix dates",IF(F19&lt;4,"Urgent &lt; 4 h",IF(F19&lt;6,"Tight &lt; 6 h","Window OK"))))))</x:f>
      </x:c>
    </x:row>
    <x:row r="20" ht="28" customHeight="1">
      <x:c r="A20" s="26"/>
      <x:c r="B20" s="28"/>
      <x:c r="C20" s="28"/>
      <x:c r="D20" s="28"/>
      <x:c r="E20" s="28"/>
      <x:c r="F20" s="27" t="str">
        <x:f>IF(OR(B20="",E20=""),"",24*(E20-B20))</x:f>
      </x:c>
      <x:c r="G20" s="26"/>
      <x:c r="H20" s="26"/>
      <x:c r="I20" s="26"/>
      <x:c r="J20" s="26"/>
      <x:c r="K20" s="28"/>
      <x:c r="L20" s="26"/>
      <x:c r="M20" s="26"/>
      <x:c r="N20" s="25" t="str">
        <x:f>IF(OR(B20="",E20=""),"",IF(E20&lt;=B20,"Fix dates",IF(OR(C20="",D20="",K20=""),"Schedule intervention",IF(OR(C20&lt;B20,D20&lt;=C20,K20&lt;D20,K20&gt;E20),"Fix dates",IF(F20&lt;4,"Urgent &lt; 4 h",IF(F20&lt;6,"Tight &lt; 6 h","Window OK"))))))</x:f>
      </x:c>
    </x:row>
    <x:row r="21" ht="28" customHeight="1">
      <x:c r="A21" s="26"/>
      <x:c r="B21" s="28"/>
      <x:c r="C21" s="28"/>
      <x:c r="D21" s="28"/>
      <x:c r="E21" s="28"/>
      <x:c r="F21" s="27" t="str">
        <x:f>IF(OR(B21="",E21=""),"",24*(E21-B21))</x:f>
      </x:c>
      <x:c r="G21" s="26"/>
      <x:c r="H21" s="26"/>
      <x:c r="I21" s="26"/>
      <x:c r="J21" s="26"/>
      <x:c r="K21" s="28"/>
      <x:c r="L21" s="26"/>
      <x:c r="M21" s="26"/>
      <x:c r="N21" s="25" t="str">
        <x:f>IF(OR(B21="",E21=""),"",IF(E21&lt;=B21,"Fix dates",IF(OR(C21="",D21="",K21=""),"Schedule intervention",IF(OR(C21&lt;B21,D21&lt;=C21,K21&lt;D21,K21&gt;E21),"Fix dates",IF(F21&lt;4,"Urgent &lt; 4 h",IF(F21&lt;6,"Tight &lt; 6 h","Window OK"))))))</x:f>
      </x:c>
    </x:row>
    <x:row r="22" ht="28" customHeight="1">
      <x:c r="A22" s="26"/>
      <x:c r="B22" s="28"/>
      <x:c r="C22" s="28"/>
      <x:c r="D22" s="28"/>
      <x:c r="E22" s="28"/>
      <x:c r="F22" s="27" t="str">
        <x:f>IF(OR(B22="",E22=""),"",24*(E22-B22))</x:f>
      </x:c>
      <x:c r="G22" s="26"/>
      <x:c r="H22" s="26"/>
      <x:c r="I22" s="26"/>
      <x:c r="J22" s="26"/>
      <x:c r="K22" s="28"/>
      <x:c r="L22" s="26"/>
      <x:c r="M22" s="26"/>
      <x:c r="N22" s="25" t="str">
        <x:f>IF(OR(B22="",E22=""),"",IF(E22&lt;=B22,"Fix dates",IF(OR(C22="",D22="",K22=""),"Schedule intervention",IF(OR(C22&lt;B22,D22&lt;=C22,K22&lt;D22,K22&gt;E22),"Fix dates",IF(F22&lt;4,"Urgent &lt; 4 h",IF(F22&lt;6,"Tight &lt; 6 h","Window OK"))))))</x:f>
      </x:c>
    </x:row>
    <x:row r="23" ht="28" customHeight="1">
      <x:c r="A23" s="26"/>
      <x:c r="B23" s="28"/>
      <x:c r="C23" s="28"/>
      <x:c r="D23" s="28"/>
      <x:c r="E23" s="28"/>
      <x:c r="F23" s="27" t="str">
        <x:f>IF(OR(B23="",E23=""),"",24*(E23-B23))</x:f>
      </x:c>
      <x:c r="G23" s="26"/>
      <x:c r="H23" s="26"/>
      <x:c r="I23" s="26"/>
      <x:c r="J23" s="26"/>
      <x:c r="K23" s="28"/>
      <x:c r="L23" s="26"/>
      <x:c r="M23" s="26"/>
      <x:c r="N23" s="25" t="str">
        <x:f>IF(OR(B23="",E23=""),"",IF(E23&lt;=B23,"Fix dates",IF(OR(C23="",D23="",K23=""),"Schedule intervention",IF(OR(C23&lt;B23,D23&lt;=C23,K23&lt;D23,K23&gt;E23),"Fix dates",IF(F23&lt;4,"Urgent &lt; 4 h",IF(F23&lt;6,"Tight &lt; 6 h","Window OK"))))))</x:f>
      </x:c>
    </x:row>
    <x:row r="26" ht="29" customHeight="1">
      <x:c r="A26" s="30" t="str">
        <x:v>Recurring work that must not disappear between turnovers</x:v>
      </x:c>
      <x:c r="B26" s="30"/>
      <x:c r="C26" s="30"/>
      <x:c r="D26" s="30"/>
      <x:c r="E26" s="30"/>
      <x:c r="F26" s="30"/>
      <x:c r="G26" s="30"/>
      <x:c r="H26" s="30"/>
      <x:c r="I26" s="30"/>
      <x:c r="J26" s="30"/>
      <x:c r="K26" s="30"/>
      <x:c r="L26" s="30"/>
      <x:c r="M26" s="30"/>
      <x:c r="N26" s="30"/>
    </x:row>
    <x:row r="27" ht="28" customHeight="1">
      <x:c r="A27" s="10" t="str">
        <x:v>Due dates are calculated from the last completion date and the interval in days. Both inputs remain editable.</x:v>
      </x:c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0"/>
      <x:c r="M27" s="10"/>
      <x:c r="N27" s="10"/>
    </x:row>
    <x:row r="29" ht="30" customHeight="1">
      <x:c r="A29" s="22" t="str">
        <x:v>Cadence</x:v>
      </x:c>
      <x:c r="B29" s="22" t="str">
        <x:v>Property</x:v>
      </x:c>
      <x:c r="C29" s="22" t="str">
        <x:v>Area</x:v>
      </x:c>
      <x:c r="D29" s="22" t="str">
        <x:v>Action</x:v>
      </x:c>
      <x:c r="E29" s="22" t="str">
        <x:v>Owner</x:v>
      </x:c>
      <x:c r="F29" s="22" t="str">
        <x:v>Last completed</x:v>
      </x:c>
      <x:c r="G29" s="22" t="str">
        <x:v>Interval (days)</x:v>
      </x:c>
      <x:c r="H29" s="22" t="str">
        <x:v>Next due</x:v>
      </x:c>
      <x:c r="I29" s="22" t="str">
        <x:v>Status</x:v>
      </x:c>
    </x:row>
    <x:row r="30" ht="55" customHeight="1">
      <x:c r="A30" s="25" t="str">
        <x:v>Weekly</x:v>
      </x:c>
      <x:c r="B30" s="26" t="str"/>
      <x:c r="C30" s="25" t="str">
        <x:v>Linen and supplies</x:v>
      </x:c>
      <x:c r="D30" s="25" t="str">
        <x:v>Count clean linen and consumable supplies</x:v>
      </x:c>
      <x:c r="E30" s="26" t="str"/>
      <x:c r="F30" s="31"/>
      <x:c r="G30" s="26" t="n">
        <x:v>7</x:v>
      </x:c>
      <x:c r="H30" s="32" t="str">
        <x:f>IF(F30="","",F30+G30)</x:f>
      </x:c>
      <x:c r="I30" s="25" t="str">
        <x:f>IF(F30="","To plan",IF(H30&lt;$B$5,"Overdue",IF(H30&lt;=$B$5+7,"Due soon","Planned")))</x:f>
        <x:v>To plan</x:v>
      </x:c>
    </x:row>
    <x:row r="31" ht="55" customHeight="1">
      <x:c r="A31" s="25" t="str">
        <x:v>Weekly</x:v>
      </x:c>
      <x:c r="B31" s="26" t="str"/>
      <x:c r="C31" s="25" t="str">
        <x:v>Maintenance</x:v>
      </x:c>
      <x:c r="D31" s="25" t="str">
        <x:v>Review open incidents and urgent actions</x:v>
      </x:c>
      <x:c r="E31" s="26" t="str"/>
      <x:c r="F31" s="31"/>
      <x:c r="G31" s="26" t="n">
        <x:v>7</x:v>
      </x:c>
      <x:c r="H31" s="32" t="str">
        <x:f>IF(F31="","",F31+G31)</x:f>
      </x:c>
      <x:c r="I31" s="25" t="str">
        <x:f>IF(F31="","To plan",IF(H31&lt;$B$5,"Overdue",IF(H31&lt;=$B$5+7,"Due soon","Planned")))</x:f>
        <x:v>To plan</x:v>
      </x:c>
    </x:row>
    <x:row r="32" ht="55" customHeight="1">
      <x:c r="A32" s="25" t="str">
        <x:v>Monthly</x:v>
      </x:c>
      <x:c r="B32" s="26" t="str"/>
      <x:c r="C32" s="25" t="str">
        <x:v>Windows</x:v>
      </x:c>
      <x:c r="D32" s="25" t="str">
        <x:v>Clean windows, frames and tracks based on exposure</x:v>
      </x:c>
      <x:c r="E32" s="26" t="str"/>
      <x:c r="F32" s="31"/>
      <x:c r="G32" s="26" t="n">
        <x:v>30</x:v>
      </x:c>
      <x:c r="H32" s="32" t="str">
        <x:f>IF(F32="","",F32+G32)</x:f>
      </x:c>
      <x:c r="I32" s="25" t="str">
        <x:f>IF(F32="","To plan",IF(H32&lt;$B$5,"Overdue",IF(H32&lt;=$B$5+7,"Due soon","Planned")))</x:f>
        <x:v>To plan</x:v>
      </x:c>
    </x:row>
    <x:row r="33" ht="55" customHeight="1">
      <x:c r="A33" s="25" t="str">
        <x:v>Monthly</x:v>
      </x:c>
      <x:c r="B33" s="26" t="str"/>
      <x:c r="C33" s="25" t="str">
        <x:v>Furniture</x:v>
      </x:c>
      <x:c r="D33" s="25" t="str">
        <x:v>Clean under and behind accessible furniture</x:v>
      </x:c>
      <x:c r="E33" s="26" t="str"/>
      <x:c r="F33" s="31"/>
      <x:c r="G33" s="26" t="n">
        <x:v>30</x:v>
      </x:c>
      <x:c r="H33" s="32" t="str">
        <x:f>IF(F33="","",F33+G33)</x:f>
      </x:c>
      <x:c r="I33" s="25" t="str">
        <x:f>IF(F33="","To plan",IF(H33&lt;$B$5,"Overdue",IF(H33&lt;=$B$5+7,"Due soon","Planned")))</x:f>
        <x:v>To plan</x:v>
      </x:c>
    </x:row>
    <x:row r="34" ht="55" customHeight="1">
      <x:c r="A34" s="25" t="str">
        <x:v>Monthly</x:v>
      </x:c>
      <x:c r="B34" s="26" t="str"/>
      <x:c r="C34" s="25" t="str">
        <x:v>Appliances</x:v>
      </x:c>
      <x:c r="D34" s="25" t="str">
        <x:v>Descale appliances, taps and shower heads</x:v>
      </x:c>
      <x:c r="E34" s="26" t="str"/>
      <x:c r="F34" s="31"/>
      <x:c r="G34" s="26" t="n">
        <x:v>30</x:v>
      </x:c>
      <x:c r="H34" s="32" t="str">
        <x:f>IF(F34="","",F34+G34)</x:f>
      </x:c>
      <x:c r="I34" s="25" t="str">
        <x:f>IF(F34="","To plan",IF(H34&lt;$B$5,"Overdue",IF(H34&lt;=$B$5+7,"Due soon","Planned")))</x:f>
        <x:v>To plan</x:v>
      </x:c>
    </x:row>
    <x:row r="35" ht="55" customHeight="1">
      <x:c r="A35" s="25" t="str">
        <x:v>Monthly</x:v>
      </x:c>
      <x:c r="B35" s="26" t="str"/>
      <x:c r="C35" s="25" t="str">
        <x:v>Ventilation</x:v>
      </x:c>
      <x:c r="D35" s="25" t="str">
        <x:v>Clean filters, hood and extractors</x:v>
      </x:c>
      <x:c r="E35" s="26" t="str"/>
      <x:c r="F35" s="31"/>
      <x:c r="G35" s="26" t="n">
        <x:v>30</x:v>
      </x:c>
      <x:c r="H35" s="32" t="str">
        <x:f>IF(F35="","",F35+G35)</x:f>
      </x:c>
      <x:c r="I35" s="25" t="str">
        <x:f>IF(F35="","To plan",IF(H35&lt;$B$5,"Overdue",IF(H35&lt;=$B$5+7,"Due soon","Planned")))</x:f>
        <x:v>To plan</x:v>
      </x:c>
    </x:row>
    <x:row r="36" ht="55" customHeight="1">
      <x:c r="A36" s="25" t="str">
        <x:v>Quarterly</x:v>
      </x:c>
      <x:c r="B36" s="26" t="str"/>
      <x:c r="C36" s="25" t="str">
        <x:v>Textiles</x:v>
      </x:c>
      <x:c r="D36" s="25" t="str">
        <x:v>Deep-clean sofa, curtains and other textiles</x:v>
      </x:c>
      <x:c r="E36" s="26" t="str"/>
      <x:c r="F36" s="31"/>
      <x:c r="G36" s="26" t="n">
        <x:v>90</x:v>
      </x:c>
      <x:c r="H36" s="32" t="str">
        <x:f>IF(F36="","",F36+G36)</x:f>
      </x:c>
      <x:c r="I36" s="25" t="str">
        <x:f>IF(F36="","To plan",IF(H36&lt;$B$5,"Overdue",IF(H36&lt;=$B$5+7,"Due soon","Planned")))</x:f>
        <x:v>To plan</x:v>
      </x:c>
    </x:row>
    <x:row r="37" ht="55" customHeight="1">
      <x:c r="A37" s="25" t="str">
        <x:v>Quarterly</x:v>
      </x:c>
      <x:c r="B37" s="26" t="str"/>
      <x:c r="C37" s="25" t="str">
        <x:v>Inventory</x:v>
      </x:c>
      <x:c r="D37" s="25" t="str">
        <x:v>Audit quantities, damage and expiry dates</x:v>
      </x:c>
      <x:c r="E37" s="26" t="str"/>
      <x:c r="F37" s="31"/>
      <x:c r="G37" s="26" t="n">
        <x:v>90</x:v>
      </x:c>
      <x:c r="H37" s="32" t="str">
        <x:f>IF(F37="","",F37+G37)</x:f>
      </x:c>
      <x:c r="I37" s="25" t="str">
        <x:f>IF(F37="","To plan",IF(H37&lt;$B$5,"Overdue",IF(H37&lt;=$B$5+7,"Due soon","Planned")))</x:f>
        <x:v>To plan</x:v>
      </x:c>
    </x:row>
    <x:row r="38" ht="55" customHeight="1">
      <x:c r="A38" s="25" t="str">
        <x:v>Quarterly</x:v>
      </x:c>
      <x:c r="B38" s="26" t="str"/>
      <x:c r="C38" s="25" t="str">
        <x:v>Safety and standard</x:v>
      </x:c>
      <x:c r="D38" s="25" t="str">
        <x:v>Check equipment, access and reference photos</x:v>
      </x:c>
      <x:c r="E38" s="26" t="str"/>
      <x:c r="F38" s="31"/>
      <x:c r="G38" s="26" t="n">
        <x:v>90</x:v>
      </x:c>
      <x:c r="H38" s="32" t="str">
        <x:f>IF(F38="","",F38+G38)</x:f>
      </x:c>
      <x:c r="I38" s="25" t="str">
        <x:f>IF(F38="","To plan",IF(H38&lt;$B$5,"Overdue",IF(H38&lt;=$B$5+7,"Due soon","Planned")))</x:f>
        <x:v>To plan</x:v>
      </x:c>
    </x:row>
    <x:row r="41" ht="28" customHeight="1">
      <x:c r="A41" s="46" t="str">
        <x:v>Example: checkout 10:00, cleaning 10:30-15:00, check 15:15, check-in 16:00.
Is the time window assigned? Open the free execution checklist, then apply for the HostKit pilot if you manage real turnovers.
https://hostkit.ch/en/short-term-rental-cleaning-schedule/?utm_source=xlsx&amp;utm_medium=organic&amp;utm_campaign=free_planner&amp;utm_content=en</x:v>
      </x:c>
      <x:c r="B41" s="47"/>
      <x:c r="C41" s="47"/>
      <x:c r="D41" s="47"/>
      <x:c r="E41" s="47"/>
      <x:c r="F41" s="47"/>
      <x:c r="G41" s="47"/>
      <x:c r="H41" s="47"/>
      <x:c r="I41" s="47"/>
      <x:c r="J41" s="47"/>
      <x:c r="K41" s="47"/>
      <x:c r="L41" s="47"/>
      <x:c r="M41" s="47"/>
      <x:c r="N41" s="48"/>
    </x:row>
    <x:row r="42" ht="28" customHeight="1">
      <x:c r="A42" s="49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  <x:c r="L42" s="50"/>
      <x:c r="M42" s="50"/>
      <x:c r="N42" s="51"/>
    </x:row>
  </x:sheetData>
  <x:mergeCells>
    <x:mergeCell ref="A1:N1"/>
    <x:mergeCell ref="A2:N2"/>
    <x:mergeCell ref="A3:N3"/>
    <x:mergeCell ref="A26:N26"/>
    <x:mergeCell ref="A27:N27"/>
    <x:mergeCell ref="A41:N42"/>
  </x:mergeCells>
  <x:conditionalFormatting sqref="N8:N23">
    <x:cfRule type="containsText" dxfId="16" priority="1" operator="containsText" text="Schedule intervention"/>
    <x:cfRule type="containsText" dxfId="17" priority="2" operator="containsText" text="Fix dates"/>
    <x:cfRule type="containsText" dxfId="18" priority="3" operator="containsText" text="Urgent &lt; 4 h"/>
    <x:cfRule type="containsText" dxfId="19" priority="4" operator="containsText" text="Tight &lt; 6 h"/>
    <x:cfRule type="containsText" dxfId="20" priority="5" operator="containsText" text="Window OK"/>
  </x:conditionalFormatting>
  <x:conditionalFormatting sqref="I30:I38">
    <x:cfRule type="containsText" dxfId="21" priority="6" operator="containsText" text="Overdue"/>
    <x:cfRule type="containsText" dxfId="22" priority="7" operator="containsText" text="Due soon"/>
    <x:cfRule type="containsText" dxfId="23" priority="8" operator="containsText" text="Planned"/>
  </x:conditionalFormatting>
  <x:dataValidations count="3">
    <x:dataValidation type="list" sqref="I8:I23">
      <x:formula1>"To prepare,Ready,Not required"</x:formula1>
    </x:dataValidation>
    <x:dataValidation type="list" sqref="L8:L23">
      <x:formula1>"Unassigned,Planned,In progress,Validated,Incident"</x:formula1>
    </x:dataValidation>
    <x:dataValidation type="whole" operator="between" sqref="G30:G38">
      <x:formula1>1</x:formula1>
      <x:formula2>365</x:formula2>
    </x:dataValidation>
  </x:dataValidations>
  <x:pageMargins left="0.7" right="0.7" top="0.75" bottom="0.75" header="0.3" footer="0.3"/>
</x:worksheet>
</file>